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1775" windowHeight="7500" activeTab="0"/>
  </bookViews>
  <sheets>
    <sheet name="FT_2002_TREEDATA" sheetId="1" r:id="rId1"/>
    <sheet name="Stump and d13 readings" sheetId="2" r:id="rId2"/>
    <sheet name="Dcrown + tarkistus" sheetId="3" r:id="rId3"/>
    <sheet name="Sampling computations" sheetId="4" r:id="rId4"/>
    <sheet name="Tarkistusdataa" sheetId="5" r:id="rId5"/>
  </sheets>
  <definedNames>
    <definedName name="angle">'FT_2002_TREEDATA'!$Q$1</definedName>
    <definedName name="_xlnm.Print_Titles" localSheetId="0">'FT_2002_TREEDATA'!$1:$1</definedName>
    <definedName name="_xlnm.Print_Titles" localSheetId="1">'Stump and d13 readings'!$1:$1</definedName>
    <definedName name="X">'FT_2002_TREEDATA'!$D:$D</definedName>
    <definedName name="X0">'FT_2002_TREEDATA'!$Q$2</definedName>
    <definedName name="Y">'FT_2002_TREEDATA'!$E:$E</definedName>
    <definedName name="Y0">'FT_2002_TREEDATA'!$Q$3</definedName>
    <definedName name="Z0">'FT_2002_TREEDATA'!$Q$4</definedName>
  </definedNames>
  <calcPr fullCalcOnLoad="1"/>
</workbook>
</file>

<file path=xl/sharedStrings.xml><?xml version="1.0" encoding="utf-8"?>
<sst xmlns="http://schemas.openxmlformats.org/spreadsheetml/2006/main" count="1444" uniqueCount="81">
  <si>
    <t>Sektori</t>
  </si>
  <si>
    <t>No</t>
  </si>
  <si>
    <t>Puuluokka</t>
  </si>
  <si>
    <t>D1.3</t>
  </si>
  <si>
    <t>Dkanto</t>
  </si>
  <si>
    <t>Puulaji</t>
  </si>
  <si>
    <t>Mä</t>
  </si>
  <si>
    <t>Ku</t>
  </si>
  <si>
    <t>Rako</t>
  </si>
  <si>
    <t>Hiko</t>
  </si>
  <si>
    <t>Haapa</t>
  </si>
  <si>
    <t>Harmaaleppä</t>
  </si>
  <si>
    <t>Raita</t>
  </si>
  <si>
    <t>Pihlaja</t>
  </si>
  <si>
    <t>Puulajit</t>
  </si>
  <si>
    <t>ollut kelo?</t>
  </si>
  <si>
    <t>30ast. Vinossa et.</t>
  </si>
  <si>
    <t>epävarma ? Näre?</t>
  </si>
  <si>
    <t>Sekt</t>
  </si>
  <si>
    <t>PL</t>
  </si>
  <si>
    <t>LU</t>
  </si>
  <si>
    <t>X</t>
  </si>
  <si>
    <t>Y</t>
  </si>
  <si>
    <t>Z</t>
  </si>
  <si>
    <t>Ds</t>
  </si>
  <si>
    <t>d13</t>
  </si>
  <si>
    <t>H/V</t>
  </si>
  <si>
    <t>Et.</t>
  </si>
  <si>
    <t>Ast.</t>
  </si>
  <si>
    <t>Latval.</t>
  </si>
  <si>
    <t>Laral.</t>
  </si>
  <si>
    <t>Tyvil.</t>
  </si>
  <si>
    <t>Lisä</t>
  </si>
  <si>
    <t>Huom</t>
  </si>
  <si>
    <t/>
  </si>
  <si>
    <t>Int division</t>
  </si>
  <si>
    <t>PPS</t>
  </si>
  <si>
    <t>^2</t>
  </si>
  <si>
    <t>G</t>
  </si>
  <si>
    <t>Dc(max)</t>
  </si>
  <si>
    <t>Dc(perp.)</t>
  </si>
  <si>
    <t>V</t>
  </si>
  <si>
    <t>H</t>
  </si>
  <si>
    <t>vahan vino</t>
  </si>
  <si>
    <t>EI MALATTU</t>
  </si>
  <si>
    <t>asimetric crown</t>
  </si>
  <si>
    <t>bit asimetric crown</t>
  </si>
  <si>
    <t>haarautuu n. 3,9m mitattu korkein</t>
  </si>
  <si>
    <t>vinossa, mitattu korkeus</t>
  </si>
  <si>
    <t>perp epäselvä</t>
  </si>
  <si>
    <t>Pituus</t>
  </si>
  <si>
    <t>Lara</t>
  </si>
  <si>
    <t>average</t>
  </si>
  <si>
    <t>min</t>
  </si>
  <si>
    <t>max</t>
  </si>
  <si>
    <t>stdev</t>
  </si>
  <si>
    <t>mm</t>
  </si>
  <si>
    <t>m</t>
  </si>
  <si>
    <t>Kuuset</t>
  </si>
  <si>
    <t>Männyt</t>
  </si>
  <si>
    <t>Koivut</t>
  </si>
  <si>
    <t>Lisätarkistukset</t>
  </si>
  <si>
    <t>pituus</t>
  </si>
  <si>
    <t>lara</t>
  </si>
  <si>
    <t>tarkistuksessa saatin:</t>
  </si>
  <si>
    <t>d</t>
  </si>
  <si>
    <t>h</t>
  </si>
  <si>
    <t>et</t>
  </si>
  <si>
    <t>hc</t>
  </si>
  <si>
    <t>pituus vaihd. vertex-mitatuksi</t>
  </si>
  <si>
    <t>h 14.9 -&gt; 13.2</t>
  </si>
  <si>
    <t>hc vaihdettu</t>
  </si>
  <si>
    <t>Dcm</t>
  </si>
  <si>
    <t>Dcp</t>
  </si>
  <si>
    <t>D(h)</t>
  </si>
  <si>
    <t>D(hc)</t>
  </si>
  <si>
    <t>D(d13)</t>
  </si>
  <si>
    <t>Dcrown_ave</t>
  </si>
  <si>
    <t>haarautuu n. 3.9 m mitattu korkein</t>
  </si>
  <si>
    <t>vinossa. mitattu korkeus</t>
  </si>
  <si>
    <t>EI MAALATTU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</si>
</sst>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0000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73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Forstitie, d13 x Dcrown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'Dcrown + tarkistus'!$Z$2:$Z$21</c:f>
              <c:numCache>
                <c:ptCount val="20"/>
                <c:pt idx="0">
                  <c:v>3.02</c:v>
                </c:pt>
                <c:pt idx="1">
                  <c:v>2.9025</c:v>
                </c:pt>
                <c:pt idx="2">
                  <c:v>2.1575</c:v>
                </c:pt>
                <c:pt idx="3">
                  <c:v>3.5575</c:v>
                </c:pt>
                <c:pt idx="4">
                  <c:v>2.855</c:v>
                </c:pt>
                <c:pt idx="5">
                  <c:v>2.255</c:v>
                </c:pt>
                <c:pt idx="6">
                  <c:v>4.175</c:v>
                </c:pt>
                <c:pt idx="7">
                  <c:v>2.985</c:v>
                </c:pt>
                <c:pt idx="8">
                  <c:v>1.3775</c:v>
                </c:pt>
                <c:pt idx="9">
                  <c:v>2.9725</c:v>
                </c:pt>
                <c:pt idx="10">
                  <c:v>3.1325</c:v>
                </c:pt>
                <c:pt idx="11">
                  <c:v>3.375</c:v>
                </c:pt>
                <c:pt idx="12">
                  <c:v>3.585</c:v>
                </c:pt>
                <c:pt idx="13">
                  <c:v>4.2275</c:v>
                </c:pt>
                <c:pt idx="14">
                  <c:v>3.15</c:v>
                </c:pt>
                <c:pt idx="15">
                  <c:v>2.4825</c:v>
                </c:pt>
                <c:pt idx="16">
                  <c:v>2.7825</c:v>
                </c:pt>
                <c:pt idx="17">
                  <c:v>3.96</c:v>
                </c:pt>
                <c:pt idx="18">
                  <c:v>3.175</c:v>
                </c:pt>
                <c:pt idx="19">
                  <c:v>1.83</c:v>
                </c:pt>
              </c:numCache>
            </c:numRef>
          </c:xVal>
          <c:yVal>
            <c:numRef>
              <c:f>'Dcrown + tarkistus'!$V$2:$V$21</c:f>
              <c:numCache>
                <c:ptCount val="20"/>
                <c:pt idx="0">
                  <c:v>159</c:v>
                </c:pt>
                <c:pt idx="1">
                  <c:v>234</c:v>
                </c:pt>
                <c:pt idx="2">
                  <c:v>96</c:v>
                </c:pt>
                <c:pt idx="3">
                  <c:v>154</c:v>
                </c:pt>
                <c:pt idx="4">
                  <c:v>207</c:v>
                </c:pt>
                <c:pt idx="5">
                  <c:v>89</c:v>
                </c:pt>
                <c:pt idx="6">
                  <c:v>196</c:v>
                </c:pt>
                <c:pt idx="7">
                  <c:v>159</c:v>
                </c:pt>
                <c:pt idx="8">
                  <c:v>121</c:v>
                </c:pt>
                <c:pt idx="9">
                  <c:v>213</c:v>
                </c:pt>
                <c:pt idx="10">
                  <c:v>186</c:v>
                </c:pt>
                <c:pt idx="11">
                  <c:v>202</c:v>
                </c:pt>
                <c:pt idx="12">
                  <c:v>226</c:v>
                </c:pt>
                <c:pt idx="13">
                  <c:v>231</c:v>
                </c:pt>
                <c:pt idx="14">
                  <c:v>164</c:v>
                </c:pt>
                <c:pt idx="15">
                  <c:v>149</c:v>
                </c:pt>
                <c:pt idx="16">
                  <c:v>152</c:v>
                </c:pt>
                <c:pt idx="17">
                  <c:v>200</c:v>
                </c:pt>
                <c:pt idx="18">
                  <c:v>166</c:v>
                </c:pt>
                <c:pt idx="19">
                  <c:v>107</c:v>
                </c:pt>
              </c:numCache>
            </c:numRef>
          </c:yVal>
          <c:smooth val="0"/>
        </c:ser>
        <c:axId val="6464605"/>
        <c:axId val="58181446"/>
      </c:scatterChart>
      <c:val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crossBetween val="midCat"/>
        <c:dispUnits/>
      </c:valAx>
      <c:valAx>
        <c:axId val="58181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h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Tarkistusdataa!$M$3:$M$76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Tarkistusdataa!$R$3:$R$59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Tarkistusdataa!$AA$3:$AA$59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Tarkistusdataa!$AF$3:$AF$6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Tarkistusdataa!$AO$3:$AO$6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3870967"/>
        <c:axId val="15076656"/>
      </c:scatterChart>
      <c:val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</c:valAx>
      <c:valAx>
        <c:axId val="15076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hc x d13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Tarkistusdataa!$N$3:$N$76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Tarkistusdataa!$R$3:$R$59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Tarkistusdataa!$AB$3:$AB$59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Tarkistusdataa!$AF$3:$AF$6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Tarkistusdataa!$AP$3:$AP$6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472177"/>
        <c:axId val="13249594"/>
      </c:scatterChart>
      <c:val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crossBetween val="midCat"/>
        <c:dispUnits/>
      </c:valAx>
      <c:valAx>
        <c:axId val="1324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1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Tarkistusdataa!$M$3:$M$76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Tarkistusdataa!$N$3:$N$76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Tarkistusdataa!$AA$3:$AA$59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Tarkistusdataa!$AB$3:$AB$59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Tarkistusdataa!$AO$3:$AO$6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Tarkistusdataa!$AP$3:$AP$6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2137483"/>
        <c:axId val="66584164"/>
      </c:scatterChart>
      <c:val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</c:valAx>
      <c:valAx>
        <c:axId val="66584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Forstitie d13 x dstump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Tarkistusdataa!$C$3:$C$76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xVal>
          <c:yVal>
            <c:numRef>
              <c:f>Tarkistusdataa!$D$3:$D$76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Tarkistusdataa!$Q$3:$Q$59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xVal>
          <c:yVal>
            <c:numRef>
              <c:f>Tarkistusdataa!$R$3:$R$59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Tarkistusdataa!$AE$3:$AE$6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Tarkistusdataa!$AF$3:$AF$6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2386565"/>
        <c:axId val="24608174"/>
      </c:scatterChart>
      <c:val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crossBetween val="midCat"/>
        <c:dispUnits/>
      </c:valAx>
      <c:valAx>
        <c:axId val="24608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38100</xdr:colOff>
      <xdr:row>10</xdr:row>
      <xdr:rowOff>152400</xdr:rowOff>
    </xdr:from>
    <xdr:to>
      <xdr:col>40</xdr:col>
      <xdr:colOff>142875</xdr:colOff>
      <xdr:row>36</xdr:row>
      <xdr:rowOff>9525</xdr:rowOff>
    </xdr:to>
    <xdr:graphicFrame>
      <xdr:nvGraphicFramePr>
        <xdr:cNvPr id="1" name="Chart 3"/>
        <xdr:cNvGraphicFramePr/>
      </xdr:nvGraphicFramePr>
      <xdr:xfrm>
        <a:off x="12134850" y="2438400"/>
        <a:ext cx="74199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16</xdr:row>
      <xdr:rowOff>104775</xdr:rowOff>
    </xdr:from>
    <xdr:to>
      <xdr:col>28</xdr:col>
      <xdr:colOff>104775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4600575" y="2695575"/>
        <a:ext cx="73437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31</xdr:col>
      <xdr:colOff>0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5781675" y="1619250"/>
        <a:ext cx="7353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257175</xdr:colOff>
      <xdr:row>17</xdr:row>
      <xdr:rowOff>123825</xdr:rowOff>
    </xdr:from>
    <xdr:to>
      <xdr:col>34</xdr:col>
      <xdr:colOff>304800</xdr:colOff>
      <xdr:row>45</xdr:row>
      <xdr:rowOff>57150</xdr:rowOff>
    </xdr:to>
    <xdr:graphicFrame>
      <xdr:nvGraphicFramePr>
        <xdr:cNvPr id="3" name="Chart 4"/>
        <xdr:cNvGraphicFramePr/>
      </xdr:nvGraphicFramePr>
      <xdr:xfrm>
        <a:off x="7315200" y="2876550"/>
        <a:ext cx="73628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6</xdr:row>
      <xdr:rowOff>0</xdr:rowOff>
    </xdr:from>
    <xdr:to>
      <xdr:col>33</xdr:col>
      <xdr:colOff>190500</xdr:colOff>
      <xdr:row>33</xdr:row>
      <xdr:rowOff>95250</xdr:rowOff>
    </xdr:to>
    <xdr:graphicFrame>
      <xdr:nvGraphicFramePr>
        <xdr:cNvPr id="4" name="Chart 5"/>
        <xdr:cNvGraphicFramePr/>
      </xdr:nvGraphicFramePr>
      <xdr:xfrm>
        <a:off x="6724650" y="971550"/>
        <a:ext cx="736282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workbookViewId="0" topLeftCell="A1">
      <pane ySplit="1" topLeftCell="BM2" activePane="bottomLeft" state="frozen"/>
      <selection pane="topLeft" activeCell="A1" sqref="A1"/>
      <selection pane="bottomLeft" activeCell="M10" sqref="M10"/>
    </sheetView>
  </sheetViews>
  <sheetFormatPr defaultColWidth="9.140625" defaultRowHeight="12.75"/>
  <cols>
    <col min="1" max="1" width="6.00390625" style="0" customWidth="1"/>
    <col min="2" max="2" width="4.421875" style="0" customWidth="1"/>
    <col min="3" max="3" width="3.8515625" style="0" customWidth="1"/>
    <col min="4" max="4" width="7.00390625" style="0" customWidth="1"/>
    <col min="5" max="5" width="6.28125" style="0" customWidth="1"/>
    <col min="6" max="6" width="7.421875" style="0" customWidth="1"/>
    <col min="7" max="7" width="11.140625" style="0" customWidth="1"/>
    <col min="8" max="8" width="13.00390625" style="0" customWidth="1"/>
    <col min="9" max="9" width="8.57421875" style="0" customWidth="1"/>
    <col min="10" max="10" width="5.421875" style="0" customWidth="1"/>
    <col min="11" max="11" width="7.00390625" style="0" customWidth="1"/>
    <col min="12" max="12" width="28.140625" style="0" customWidth="1"/>
    <col min="15" max="16" width="9.140625" style="18" customWidth="1"/>
    <col min="17" max="17" width="11.140625" style="0" customWidth="1"/>
  </cols>
  <sheetData>
    <row r="1" spans="1:18" ht="18" customHeight="1">
      <c r="A1" s="3" t="s">
        <v>18</v>
      </c>
      <c r="B1" s="4" t="s">
        <v>1</v>
      </c>
      <c r="C1" s="3" t="s">
        <v>19</v>
      </c>
      <c r="D1" s="5" t="s">
        <v>21</v>
      </c>
      <c r="E1" s="5" t="s">
        <v>22</v>
      </c>
      <c r="F1" s="5" t="s">
        <v>23</v>
      </c>
      <c r="G1" s="5" t="s">
        <v>21</v>
      </c>
      <c r="H1" s="5" t="s">
        <v>22</v>
      </c>
      <c r="I1" s="5" t="s">
        <v>23</v>
      </c>
      <c r="J1" s="3" t="s">
        <v>25</v>
      </c>
      <c r="K1" s="3" t="s">
        <v>20</v>
      </c>
      <c r="L1" s="3" t="s">
        <v>33</v>
      </c>
      <c r="M1" t="s">
        <v>66</v>
      </c>
      <c r="N1" t="s">
        <v>68</v>
      </c>
      <c r="O1" s="18" t="s">
        <v>72</v>
      </c>
      <c r="P1" s="18" t="s">
        <v>73</v>
      </c>
      <c r="Q1" s="27">
        <f>RADIANS(R1)</f>
        <v>0.28099800957108706</v>
      </c>
      <c r="R1">
        <v>16.1</v>
      </c>
    </row>
    <row r="2" spans="1:18" ht="18" customHeight="1">
      <c r="A2" s="3">
        <v>1</v>
      </c>
      <c r="B2" s="4">
        <v>1</v>
      </c>
      <c r="C2" s="3">
        <v>1</v>
      </c>
      <c r="D2" s="5">
        <v>1.0201145786768346</v>
      </c>
      <c r="E2" s="5">
        <v>2.8810119307268796</v>
      </c>
      <c r="F2" s="5">
        <v>-0.3273166261061353</v>
      </c>
      <c r="G2" s="28">
        <f aca="true" t="shared" si="0" ref="G2:G65">X0+COS(angle)*X-SIN(angle)*Y</f>
        <v>2516575.1911579976</v>
      </c>
      <c r="H2" s="28">
        <f aca="true" t="shared" si="1" ref="H2:H65">Y0+SIN(angle)*X+COS(angle)*Y</f>
        <v>6859884.410908927</v>
      </c>
      <c r="I2" s="28">
        <f>Z0+F2</f>
        <v>173.26268337389388</v>
      </c>
      <c r="J2" s="3">
        <v>135</v>
      </c>
      <c r="K2" s="6">
        <v>11</v>
      </c>
      <c r="L2" s="6" t="s">
        <v>34</v>
      </c>
      <c r="M2">
        <v>13.7</v>
      </c>
      <c r="N2">
        <v>8.4</v>
      </c>
      <c r="O2" s="18">
        <v>-99</v>
      </c>
      <c r="P2" s="18">
        <v>-99</v>
      </c>
      <c r="Q2" s="23">
        <f>R2+R5</f>
        <v>2516575.0100000002</v>
      </c>
      <c r="R2">
        <v>2516573.81</v>
      </c>
    </row>
    <row r="3" spans="1:18" ht="18" customHeight="1">
      <c r="A3" s="3">
        <v>1</v>
      </c>
      <c r="B3" s="4">
        <v>2</v>
      </c>
      <c r="C3" s="3">
        <v>2</v>
      </c>
      <c r="D3" s="5">
        <v>1.53201163531463</v>
      </c>
      <c r="E3" s="5">
        <v>4.538120107222009</v>
      </c>
      <c r="F3" s="5">
        <v>-0.7117409174154246</v>
      </c>
      <c r="G3" s="28">
        <f t="shared" si="0"/>
        <v>2516575.2234376394</v>
      </c>
      <c r="H3" s="28">
        <f t="shared" si="1"/>
        <v>6859886.144980474</v>
      </c>
      <c r="I3" s="28">
        <f aca="true" t="shared" si="2" ref="I3:I66">Z0+F3</f>
        <v>172.87825908258458</v>
      </c>
      <c r="J3" s="3">
        <v>114</v>
      </c>
      <c r="K3" s="6">
        <v>11</v>
      </c>
      <c r="L3" s="6"/>
      <c r="M3">
        <v>11.6</v>
      </c>
      <c r="N3">
        <v>4.6</v>
      </c>
      <c r="O3" s="18">
        <v>-99</v>
      </c>
      <c r="P3" s="18">
        <v>-99</v>
      </c>
      <c r="Q3" s="23">
        <f>R3+R6</f>
        <v>6859881.36</v>
      </c>
      <c r="R3">
        <v>6859882.36</v>
      </c>
    </row>
    <row r="4" spans="1:18" ht="18" customHeight="1">
      <c r="A4" s="3">
        <v>1</v>
      </c>
      <c r="B4" s="4">
        <v>3</v>
      </c>
      <c r="C4" s="3">
        <v>2</v>
      </c>
      <c r="D4" s="5">
        <v>4.041932574026577</v>
      </c>
      <c r="E4" s="5">
        <v>3.6311416861089</v>
      </c>
      <c r="F4" s="5">
        <v>-0.23488542507818108</v>
      </c>
      <c r="G4" s="28">
        <f t="shared" si="0"/>
        <v>2516577.886435762</v>
      </c>
      <c r="H4" s="28">
        <f t="shared" si="1"/>
        <v>6859885.969612368</v>
      </c>
      <c r="I4" s="28">
        <f t="shared" si="2"/>
        <v>173.35511457492183</v>
      </c>
      <c r="J4" s="3">
        <v>186</v>
      </c>
      <c r="K4" s="6">
        <v>11</v>
      </c>
      <c r="L4" s="6"/>
      <c r="M4">
        <v>14.3</v>
      </c>
      <c r="N4">
        <v>5</v>
      </c>
      <c r="O4" s="18">
        <v>-99</v>
      </c>
      <c r="P4" s="18">
        <v>-99</v>
      </c>
      <c r="Q4" s="23">
        <f>R4+R7</f>
        <v>173.59</v>
      </c>
      <c r="R4">
        <v>173.59</v>
      </c>
    </row>
    <row r="5" spans="1:18" ht="18" customHeight="1">
      <c r="A5" s="3">
        <v>1</v>
      </c>
      <c r="B5" s="4">
        <v>7</v>
      </c>
      <c r="C5" s="3">
        <v>2</v>
      </c>
      <c r="D5" s="5">
        <v>3.7775165148294123</v>
      </c>
      <c r="E5" s="5">
        <v>7.074959926281923</v>
      </c>
      <c r="F5" s="5">
        <v>-0.778254691526023</v>
      </c>
      <c r="G5" s="28">
        <f t="shared" si="0"/>
        <v>2516576.6773690633</v>
      </c>
      <c r="H5" s="28">
        <f t="shared" si="1"/>
        <v>6859889.2050346965</v>
      </c>
      <c r="I5" s="28">
        <f t="shared" si="2"/>
        <v>172.81174530847397</v>
      </c>
      <c r="J5" s="3">
        <v>129</v>
      </c>
      <c r="K5" s="6">
        <v>11</v>
      </c>
      <c r="L5" s="6"/>
      <c r="M5">
        <v>10.9</v>
      </c>
      <c r="N5">
        <v>5.9</v>
      </c>
      <c r="O5" s="18">
        <v>-99</v>
      </c>
      <c r="P5" s="18">
        <v>-99</v>
      </c>
      <c r="Q5" s="23"/>
      <c r="R5">
        <v>1.2</v>
      </c>
    </row>
    <row r="6" spans="1:18" ht="18" customHeight="1">
      <c r="A6" s="3">
        <v>1</v>
      </c>
      <c r="B6" s="4">
        <v>10</v>
      </c>
      <c r="C6" s="3">
        <v>2</v>
      </c>
      <c r="D6" s="5">
        <v>4.990227657113228</v>
      </c>
      <c r="E6" s="5">
        <v>9.00158264915139</v>
      </c>
      <c r="F6" s="5">
        <v>-0.8688092142064096</v>
      </c>
      <c r="G6" s="28">
        <f t="shared" si="0"/>
        <v>2516577.308235936</v>
      </c>
      <c r="H6" s="28">
        <f t="shared" si="1"/>
        <v>6859891.392396216</v>
      </c>
      <c r="I6" s="28">
        <f t="shared" si="2"/>
        <v>172.7211907857936</v>
      </c>
      <c r="J6" s="3">
        <v>175</v>
      </c>
      <c r="K6" s="6">
        <v>11</v>
      </c>
      <c r="L6" s="6"/>
      <c r="M6">
        <v>16.7</v>
      </c>
      <c r="N6">
        <v>4.2</v>
      </c>
      <c r="O6" s="18">
        <v>-99</v>
      </c>
      <c r="P6" s="18">
        <v>-99</v>
      </c>
      <c r="Q6" s="23"/>
      <c r="R6">
        <v>-1</v>
      </c>
    </row>
    <row r="7" spans="1:18" ht="18" customHeight="1">
      <c r="A7" s="3">
        <v>1</v>
      </c>
      <c r="B7" s="4">
        <v>11</v>
      </c>
      <c r="C7" s="3">
        <v>2</v>
      </c>
      <c r="D7" s="5">
        <v>2.413799659344</v>
      </c>
      <c r="E7" s="5">
        <v>8.93376230409436</v>
      </c>
      <c r="F7" s="5">
        <v>-0.9933378101494429</v>
      </c>
      <c r="G7" s="28">
        <f t="shared" si="0"/>
        <v>2516574.8516651993</v>
      </c>
      <c r="H7" s="28">
        <f t="shared" si="1"/>
        <v>6859890.612754606</v>
      </c>
      <c r="I7" s="28">
        <f t="shared" si="2"/>
        <v>172.59666218985055</v>
      </c>
      <c r="J7" s="3">
        <v>214</v>
      </c>
      <c r="K7" s="6">
        <v>11</v>
      </c>
      <c r="L7" s="6"/>
      <c r="M7">
        <v>17.2</v>
      </c>
      <c r="N7">
        <v>5.3</v>
      </c>
      <c r="O7" s="18">
        <v>-99</v>
      </c>
      <c r="P7" s="18">
        <v>-99</v>
      </c>
      <c r="Q7" s="23"/>
      <c r="R7">
        <v>0</v>
      </c>
    </row>
    <row r="8" spans="1:16" ht="18" customHeight="1">
      <c r="A8" s="3">
        <v>1</v>
      </c>
      <c r="B8" s="4">
        <v>13</v>
      </c>
      <c r="C8" s="3">
        <v>1</v>
      </c>
      <c r="D8" s="5">
        <v>2.91598425986673</v>
      </c>
      <c r="E8" s="5">
        <v>13.735955274043713</v>
      </c>
      <c r="F8" s="5">
        <v>-0.8474707110748391</v>
      </c>
      <c r="G8" s="28">
        <f t="shared" si="0"/>
        <v>2516574.0024352167</v>
      </c>
      <c r="H8" s="28">
        <f t="shared" si="1"/>
        <v>6859895.365864654</v>
      </c>
      <c r="I8" s="28">
        <f t="shared" si="2"/>
        <v>172.74252928892517</v>
      </c>
      <c r="J8" s="3">
        <v>159</v>
      </c>
      <c r="K8" s="6">
        <v>11</v>
      </c>
      <c r="L8" s="6"/>
      <c r="M8">
        <v>13.9</v>
      </c>
      <c r="N8">
        <v>7.2</v>
      </c>
      <c r="O8" s="18">
        <v>3.295</v>
      </c>
      <c r="P8" s="18">
        <v>2.745</v>
      </c>
    </row>
    <row r="9" spans="1:16" ht="18" customHeight="1">
      <c r="A9" s="3">
        <v>1</v>
      </c>
      <c r="B9" s="4">
        <v>14</v>
      </c>
      <c r="C9" s="3">
        <v>1</v>
      </c>
      <c r="D9" s="5">
        <v>5.360326276940723</v>
      </c>
      <c r="E9" s="5">
        <v>13.040688460813131</v>
      </c>
      <c r="F9" s="5">
        <v>-0.8895679615087527</v>
      </c>
      <c r="G9" s="28">
        <f t="shared" si="0"/>
        <v>2516576.543715747</v>
      </c>
      <c r="H9" s="28">
        <f t="shared" si="1"/>
        <v>6859895.375718652</v>
      </c>
      <c r="I9" s="28">
        <f t="shared" si="2"/>
        <v>172.70043203849124</v>
      </c>
      <c r="J9" s="3">
        <v>146</v>
      </c>
      <c r="K9" s="6">
        <v>11</v>
      </c>
      <c r="L9" s="6"/>
      <c r="M9">
        <v>14.7</v>
      </c>
      <c r="N9">
        <v>9.2</v>
      </c>
      <c r="O9" s="18">
        <v>-99</v>
      </c>
      <c r="P9" s="18">
        <v>-99</v>
      </c>
    </row>
    <row r="10" spans="1:16" ht="18" customHeight="1">
      <c r="A10" s="3">
        <v>1</v>
      </c>
      <c r="B10" s="4">
        <v>15</v>
      </c>
      <c r="C10" s="3">
        <v>1</v>
      </c>
      <c r="D10" s="5">
        <v>6.85404140170989</v>
      </c>
      <c r="E10" s="5">
        <v>14.007097348330488</v>
      </c>
      <c r="F10" s="5">
        <v>-1.0598519097827352</v>
      </c>
      <c r="G10" s="28">
        <f t="shared" si="0"/>
        <v>2516577.7108467557</v>
      </c>
      <c r="H10" s="28">
        <f t="shared" si="1"/>
        <v>6859896.718453258</v>
      </c>
      <c r="I10" s="28">
        <f t="shared" si="2"/>
        <v>172.53014809021727</v>
      </c>
      <c r="J10" s="3">
        <v>145</v>
      </c>
      <c r="K10" s="6">
        <v>11</v>
      </c>
      <c r="L10" s="6"/>
      <c r="M10">
        <v>14.3</v>
      </c>
      <c r="N10">
        <v>5.7</v>
      </c>
      <c r="O10" s="18">
        <v>-99</v>
      </c>
      <c r="P10" s="18">
        <v>-99</v>
      </c>
    </row>
    <row r="11" spans="1:16" ht="18" customHeight="1">
      <c r="A11" s="3">
        <v>1</v>
      </c>
      <c r="B11" s="4">
        <v>17</v>
      </c>
      <c r="C11" s="3">
        <v>2</v>
      </c>
      <c r="D11" s="5">
        <v>8.928207966384893</v>
      </c>
      <c r="E11" s="5">
        <v>10.834072041448962</v>
      </c>
      <c r="F11" s="5">
        <v>-1.1753198423197213</v>
      </c>
      <c r="G11" s="28">
        <f t="shared" si="0"/>
        <v>2516580.5835891664</v>
      </c>
      <c r="H11" s="28">
        <f t="shared" si="1"/>
        <v>6859894.245073469</v>
      </c>
      <c r="I11" s="28">
        <f t="shared" si="2"/>
        <v>172.4146801576803</v>
      </c>
      <c r="J11" s="3">
        <v>88</v>
      </c>
      <c r="K11" s="6">
        <v>11</v>
      </c>
      <c r="L11" s="6"/>
      <c r="M11">
        <v>8.25</v>
      </c>
      <c r="N11">
        <v>2.3</v>
      </c>
      <c r="O11" s="18">
        <v>-99</v>
      </c>
      <c r="P11" s="18">
        <v>-99</v>
      </c>
    </row>
    <row r="12" spans="1:16" ht="18" customHeight="1">
      <c r="A12" s="3">
        <v>1</v>
      </c>
      <c r="B12" s="4">
        <v>19</v>
      </c>
      <c r="C12" s="3">
        <v>2</v>
      </c>
      <c r="D12" s="5">
        <v>12.982542852286025</v>
      </c>
      <c r="E12" s="5">
        <v>13.518659615864433</v>
      </c>
      <c r="F12" s="5">
        <v>-1.0920087258506888</v>
      </c>
      <c r="G12" s="28">
        <f t="shared" si="0"/>
        <v>2516583.734434136</v>
      </c>
      <c r="H12" s="28">
        <f t="shared" si="1"/>
        <v>6859897.948695721</v>
      </c>
      <c r="I12" s="28">
        <f t="shared" si="2"/>
        <v>172.4979912741493</v>
      </c>
      <c r="J12" s="3">
        <v>217</v>
      </c>
      <c r="K12" s="6">
        <v>11</v>
      </c>
      <c r="L12" s="6"/>
      <c r="M12">
        <v>15.8</v>
      </c>
      <c r="N12">
        <v>4.3</v>
      </c>
      <c r="O12" s="18">
        <v>-99</v>
      </c>
      <c r="P12" s="18">
        <v>-99</v>
      </c>
    </row>
    <row r="13" spans="1:16" ht="18" customHeight="1">
      <c r="A13" s="3">
        <v>1</v>
      </c>
      <c r="B13" s="4">
        <v>21</v>
      </c>
      <c r="C13" s="3">
        <v>4</v>
      </c>
      <c r="D13" s="5">
        <v>14.920404638934402</v>
      </c>
      <c r="E13" s="5">
        <v>15.121767957667808</v>
      </c>
      <c r="F13" s="5">
        <v>-1.0499054624905035</v>
      </c>
      <c r="G13" s="28">
        <f t="shared" si="0"/>
        <v>2516585.1517259106</v>
      </c>
      <c r="H13" s="28">
        <f t="shared" si="1"/>
        <v>6859900.026326268</v>
      </c>
      <c r="I13" s="28">
        <f t="shared" si="2"/>
        <v>172.5400945375095</v>
      </c>
      <c r="J13" s="3">
        <v>217</v>
      </c>
      <c r="K13" s="6">
        <v>11</v>
      </c>
      <c r="L13" s="6"/>
      <c r="M13">
        <v>17.2</v>
      </c>
      <c r="N13">
        <v>8.45</v>
      </c>
      <c r="O13" s="18">
        <v>-99</v>
      </c>
      <c r="P13" s="18">
        <v>-99</v>
      </c>
    </row>
    <row r="14" spans="1:16" ht="18" customHeight="1">
      <c r="A14" s="3">
        <v>1</v>
      </c>
      <c r="B14" s="4">
        <v>22</v>
      </c>
      <c r="C14" s="3">
        <v>2</v>
      </c>
      <c r="D14" s="5">
        <v>9.321869939446753</v>
      </c>
      <c r="E14" s="5">
        <v>15.145238684209367</v>
      </c>
      <c r="F14" s="5">
        <v>-0.8894717454761765</v>
      </c>
      <c r="G14" s="28">
        <f t="shared" si="0"/>
        <v>2516579.766261701</v>
      </c>
      <c r="H14" s="28">
        <f t="shared" si="1"/>
        <v>6859898.496320744</v>
      </c>
      <c r="I14" s="28">
        <f t="shared" si="2"/>
        <v>172.70052825452382</v>
      </c>
      <c r="J14" s="3">
        <v>234</v>
      </c>
      <c r="K14" s="6">
        <v>11</v>
      </c>
      <c r="L14" s="6" t="s">
        <v>69</v>
      </c>
      <c r="M14">
        <v>18.3</v>
      </c>
      <c r="N14">
        <v>4.2</v>
      </c>
      <c r="O14" s="18">
        <v>3.33</v>
      </c>
      <c r="P14" s="18">
        <v>2.475</v>
      </c>
    </row>
    <row r="15" spans="1:16" ht="18" customHeight="1">
      <c r="A15" s="3">
        <v>1</v>
      </c>
      <c r="B15" s="4">
        <v>24</v>
      </c>
      <c r="C15" s="3">
        <v>2</v>
      </c>
      <c r="D15" s="5">
        <v>9.513460725310594</v>
      </c>
      <c r="E15" s="5">
        <v>18.870099069013666</v>
      </c>
      <c r="F15" s="5">
        <v>-1.0065807696510214</v>
      </c>
      <c r="G15" s="28">
        <f t="shared" si="0"/>
        <v>2516578.9173797676</v>
      </c>
      <c r="H15" s="28">
        <f t="shared" si="1"/>
        <v>6859902.128219886</v>
      </c>
      <c r="I15" s="28">
        <f t="shared" si="2"/>
        <v>172.583419230349</v>
      </c>
      <c r="J15" s="3">
        <v>269</v>
      </c>
      <c r="K15" s="6">
        <v>11</v>
      </c>
      <c r="L15" s="6"/>
      <c r="M15">
        <v>16.5</v>
      </c>
      <c r="N15">
        <v>7</v>
      </c>
      <c r="O15" s="18">
        <v>-99</v>
      </c>
      <c r="P15" s="18">
        <v>-99</v>
      </c>
    </row>
    <row r="16" spans="1:16" ht="18" customHeight="1">
      <c r="A16" s="3">
        <v>1</v>
      </c>
      <c r="B16" s="4">
        <v>27</v>
      </c>
      <c r="C16" s="3">
        <v>1</v>
      </c>
      <c r="D16" s="5">
        <v>2.930387406406479</v>
      </c>
      <c r="E16" s="5">
        <v>15.771502364214228</v>
      </c>
      <c r="F16" s="5">
        <v>-0.7999240334416683</v>
      </c>
      <c r="G16" s="28">
        <f t="shared" si="0"/>
        <v>2516573.4517864236</v>
      </c>
      <c r="H16" s="28">
        <f t="shared" si="1"/>
        <v>6859897.325570069</v>
      </c>
      <c r="I16" s="28">
        <f t="shared" si="2"/>
        <v>172.79007596655833</v>
      </c>
      <c r="J16" s="3">
        <v>157</v>
      </c>
      <c r="K16" s="6">
        <v>11</v>
      </c>
      <c r="L16" s="6" t="s">
        <v>43</v>
      </c>
      <c r="M16">
        <v>14.5</v>
      </c>
      <c r="N16">
        <v>9</v>
      </c>
      <c r="O16" s="18">
        <v>-99</v>
      </c>
      <c r="P16" s="18">
        <v>-99</v>
      </c>
    </row>
    <row r="17" spans="1:16" ht="18" customHeight="1">
      <c r="A17" s="3">
        <v>1</v>
      </c>
      <c r="B17" s="4">
        <v>28</v>
      </c>
      <c r="C17" s="3">
        <v>1</v>
      </c>
      <c r="D17" s="5">
        <v>2.4204973740938858</v>
      </c>
      <c r="E17" s="5">
        <v>17.482266754483927</v>
      </c>
      <c r="F17" s="5">
        <v>-0.8876881470868657</v>
      </c>
      <c r="G17" s="28">
        <f t="shared" si="0"/>
        <v>2516572.4874746758</v>
      </c>
      <c r="H17" s="28">
        <f t="shared" si="1"/>
        <v>6859898.827836855</v>
      </c>
      <c r="I17" s="28">
        <f t="shared" si="2"/>
        <v>172.70231185291314</v>
      </c>
      <c r="J17" s="3">
        <v>167</v>
      </c>
      <c r="K17" s="6">
        <v>11</v>
      </c>
      <c r="L17" s="6"/>
      <c r="M17">
        <v>14.7</v>
      </c>
      <c r="N17">
        <v>8.45</v>
      </c>
      <c r="O17" s="18">
        <v>-99</v>
      </c>
      <c r="P17" s="18">
        <v>-99</v>
      </c>
    </row>
    <row r="18" spans="1:16" ht="18" customHeight="1">
      <c r="A18" s="3">
        <v>2</v>
      </c>
      <c r="B18" s="4">
        <v>36</v>
      </c>
      <c r="C18" s="3">
        <v>2</v>
      </c>
      <c r="D18" s="5">
        <v>6.521183979298692</v>
      </c>
      <c r="E18" s="5">
        <v>4.414009992315693</v>
      </c>
      <c r="F18" s="5">
        <v>-0.5109400105650325</v>
      </c>
      <c r="G18" s="28">
        <f t="shared" si="0"/>
        <v>2516580.051347977</v>
      </c>
      <c r="H18" s="28">
        <f t="shared" si="1"/>
        <v>6859887.409308661</v>
      </c>
      <c r="I18" s="28">
        <f t="shared" si="2"/>
        <v>173.07905998943497</v>
      </c>
      <c r="J18" s="3">
        <v>186</v>
      </c>
      <c r="K18" s="6">
        <v>11</v>
      </c>
      <c r="L18" s="6"/>
      <c r="M18">
        <v>16.1</v>
      </c>
      <c r="N18">
        <v>6.7</v>
      </c>
      <c r="O18" s="18">
        <v>-99</v>
      </c>
      <c r="P18" s="18">
        <v>-99</v>
      </c>
    </row>
    <row r="19" spans="1:16" ht="18" customHeight="1">
      <c r="A19" s="3">
        <v>2</v>
      </c>
      <c r="B19" s="4">
        <v>38</v>
      </c>
      <c r="C19" s="3">
        <v>2</v>
      </c>
      <c r="D19" s="5">
        <v>8.489088786936408</v>
      </c>
      <c r="E19" s="5">
        <v>1.8493050529154615</v>
      </c>
      <c r="F19" s="5">
        <v>-0.38325753029803167</v>
      </c>
      <c r="G19" s="28">
        <f t="shared" si="0"/>
        <v>2516582.653300155</v>
      </c>
      <c r="H19" s="28">
        <f t="shared" si="1"/>
        <v>6859885.4909224585</v>
      </c>
      <c r="I19" s="28">
        <f t="shared" si="2"/>
        <v>173.20674246970196</v>
      </c>
      <c r="J19" s="3">
        <v>96</v>
      </c>
      <c r="K19" s="6">
        <v>11</v>
      </c>
      <c r="L19" s="6"/>
      <c r="M19">
        <v>11.05</v>
      </c>
      <c r="N19">
        <v>4.3</v>
      </c>
      <c r="O19" s="18">
        <v>2.295</v>
      </c>
      <c r="P19" s="18">
        <v>2.02</v>
      </c>
    </row>
    <row r="20" spans="1:16" ht="18" customHeight="1">
      <c r="A20" s="3">
        <v>2</v>
      </c>
      <c r="B20" s="4">
        <v>40</v>
      </c>
      <c r="C20" s="3">
        <v>1</v>
      </c>
      <c r="D20" s="5">
        <v>11.513998692131166</v>
      </c>
      <c r="E20" s="5">
        <v>1.236569073908879</v>
      </c>
      <c r="F20" s="5">
        <v>-0.4300120429089017</v>
      </c>
      <c r="G20" s="28">
        <f t="shared" si="0"/>
        <v>2516585.7294912008</v>
      </c>
      <c r="H20" s="28">
        <f t="shared" si="1"/>
        <v>6859885.741070344</v>
      </c>
      <c r="I20" s="28">
        <f t="shared" si="2"/>
        <v>173.1599879570911</v>
      </c>
      <c r="J20" s="3">
        <v>147</v>
      </c>
      <c r="K20" s="6">
        <v>11</v>
      </c>
      <c r="L20" s="6"/>
      <c r="M20">
        <v>14.55</v>
      </c>
      <c r="N20">
        <v>8.8</v>
      </c>
      <c r="O20" s="18">
        <v>-99</v>
      </c>
      <c r="P20" s="18">
        <v>-99</v>
      </c>
    </row>
    <row r="21" spans="1:16" ht="18" customHeight="1">
      <c r="A21" s="3">
        <v>2</v>
      </c>
      <c r="B21" s="4">
        <v>41</v>
      </c>
      <c r="C21" s="3">
        <v>2</v>
      </c>
      <c r="D21" s="5">
        <v>10.420436643912133</v>
      </c>
      <c r="E21" s="5">
        <v>7.595050369760606</v>
      </c>
      <c r="F21" s="5">
        <v>-0.6906569732885596</v>
      </c>
      <c r="G21" s="28">
        <f t="shared" si="0"/>
        <v>2516582.915519545</v>
      </c>
      <c r="H21" s="28">
        <f t="shared" si="1"/>
        <v>6859891.546905845</v>
      </c>
      <c r="I21" s="28">
        <f t="shared" si="2"/>
        <v>172.89934302671145</v>
      </c>
      <c r="J21" s="3">
        <v>150</v>
      </c>
      <c r="K21" s="6">
        <v>11</v>
      </c>
      <c r="L21" s="6"/>
      <c r="M21">
        <v>11.3</v>
      </c>
      <c r="N21">
        <v>3.05</v>
      </c>
      <c r="O21" s="18">
        <v>-99</v>
      </c>
      <c r="P21" s="18">
        <v>-99</v>
      </c>
    </row>
    <row r="22" spans="1:16" ht="18" customHeight="1">
      <c r="A22" s="3">
        <v>2</v>
      </c>
      <c r="B22" s="4">
        <v>42</v>
      </c>
      <c r="C22" s="3">
        <v>3</v>
      </c>
      <c r="D22" s="5">
        <v>11.151967284846586</v>
      </c>
      <c r="E22" s="5">
        <v>5.561468443210569</v>
      </c>
      <c r="F22" s="5">
        <v>-0.45860517674766543</v>
      </c>
      <c r="G22" s="28">
        <f t="shared" si="0"/>
        <v>2516584.1823010026</v>
      </c>
      <c r="H22" s="28">
        <f t="shared" si="1"/>
        <v>6859889.795946889</v>
      </c>
      <c r="I22" s="28">
        <f t="shared" si="2"/>
        <v>173.13139482325235</v>
      </c>
      <c r="J22" s="3">
        <v>278</v>
      </c>
      <c r="K22" s="6">
        <v>11</v>
      </c>
      <c r="L22" s="6"/>
      <c r="M22">
        <v>19.55</v>
      </c>
      <c r="N22">
        <v>6.3</v>
      </c>
      <c r="O22" s="18">
        <v>-99</v>
      </c>
      <c r="P22" s="18">
        <v>-99</v>
      </c>
    </row>
    <row r="23" spans="1:16" ht="18" customHeight="1">
      <c r="A23" s="3">
        <v>2</v>
      </c>
      <c r="B23" s="4">
        <v>43</v>
      </c>
      <c r="C23" s="3">
        <v>2</v>
      </c>
      <c r="D23" s="5">
        <v>13.57556669035609</v>
      </c>
      <c r="E23" s="5">
        <v>3.4544898136904716</v>
      </c>
      <c r="F23" s="5">
        <v>-0.4542262515392793</v>
      </c>
      <c r="G23" s="28">
        <f t="shared" si="0"/>
        <v>2516587.095140837</v>
      </c>
      <c r="H23" s="28">
        <f t="shared" si="1"/>
        <v>6859888.443705372</v>
      </c>
      <c r="I23" s="28">
        <f t="shared" si="2"/>
        <v>173.13577374846074</v>
      </c>
      <c r="J23" s="3">
        <v>121</v>
      </c>
      <c r="K23" s="6">
        <v>11</v>
      </c>
      <c r="L23" s="6"/>
      <c r="M23">
        <v>13.05</v>
      </c>
      <c r="N23">
        <v>6.55</v>
      </c>
      <c r="O23" s="18">
        <v>-99</v>
      </c>
      <c r="P23" s="18">
        <v>-99</v>
      </c>
    </row>
    <row r="24" spans="1:16" ht="18" customHeight="1">
      <c r="A24" s="3">
        <v>2</v>
      </c>
      <c r="B24" s="4">
        <v>44</v>
      </c>
      <c r="C24" s="3">
        <v>2</v>
      </c>
      <c r="D24" s="5">
        <v>14.201285381200522</v>
      </c>
      <c r="E24" s="5">
        <v>1.1644764942919352</v>
      </c>
      <c r="F24" s="5">
        <v>-0.26984851911097263</v>
      </c>
      <c r="G24" s="28">
        <f t="shared" si="0"/>
        <v>2516588.331372562</v>
      </c>
      <c r="H24" s="28">
        <f t="shared" si="1"/>
        <v>6859886.417029274</v>
      </c>
      <c r="I24" s="28">
        <f t="shared" si="2"/>
        <v>173.32015148088902</v>
      </c>
      <c r="J24" s="3">
        <v>152</v>
      </c>
      <c r="K24" s="6">
        <v>11</v>
      </c>
      <c r="L24" s="6"/>
      <c r="M24">
        <v>13.3</v>
      </c>
      <c r="N24">
        <v>2.55</v>
      </c>
      <c r="O24" s="18">
        <v>-99</v>
      </c>
      <c r="P24" s="18">
        <v>-99</v>
      </c>
    </row>
    <row r="25" spans="1:16" ht="18" customHeight="1">
      <c r="A25" s="3">
        <v>2</v>
      </c>
      <c r="B25" s="4">
        <v>47</v>
      </c>
      <c r="C25" s="3">
        <v>3</v>
      </c>
      <c r="D25" s="5">
        <v>16.647012298314294</v>
      </c>
      <c r="E25" s="5">
        <v>1.6035554356405348</v>
      </c>
      <c r="F25" s="5">
        <v>-0.3362419286587943</v>
      </c>
      <c r="G25" s="28">
        <f t="shared" si="0"/>
        <v>2516590.559412976</v>
      </c>
      <c r="H25" s="28">
        <f t="shared" si="1"/>
        <v>6859887.51712308</v>
      </c>
      <c r="I25" s="28">
        <f t="shared" si="2"/>
        <v>173.2537580713412</v>
      </c>
      <c r="J25" s="3">
        <v>154</v>
      </c>
      <c r="K25" s="6">
        <v>11</v>
      </c>
      <c r="L25" s="6"/>
      <c r="M25">
        <v>15.2</v>
      </c>
      <c r="N25">
        <v>7.25</v>
      </c>
      <c r="O25" s="18">
        <v>4.27</v>
      </c>
      <c r="P25" s="18">
        <v>2.845</v>
      </c>
    </row>
    <row r="26" spans="1:16" ht="18" customHeight="1">
      <c r="A26" s="3">
        <v>2</v>
      </c>
      <c r="B26" s="4">
        <v>50</v>
      </c>
      <c r="C26" s="3">
        <v>2</v>
      </c>
      <c r="D26" s="5">
        <v>19.551193632882768</v>
      </c>
      <c r="E26" s="5">
        <v>4.022697602621808</v>
      </c>
      <c r="F26" s="5">
        <v>-0.3881348353761589</v>
      </c>
      <c r="G26" s="28">
        <f t="shared" si="0"/>
        <v>2516592.6788262906</v>
      </c>
      <c r="H26" s="28">
        <f t="shared" si="1"/>
        <v>6859890.646756484</v>
      </c>
      <c r="I26" s="28">
        <f t="shared" si="2"/>
        <v>173.20186516462385</v>
      </c>
      <c r="J26" s="3">
        <v>209</v>
      </c>
      <c r="K26" s="6">
        <v>11</v>
      </c>
      <c r="L26" s="6"/>
      <c r="M26">
        <v>16.05</v>
      </c>
      <c r="N26">
        <v>2.3</v>
      </c>
      <c r="O26" s="18">
        <v>-99</v>
      </c>
      <c r="P26" s="18">
        <v>-99</v>
      </c>
    </row>
    <row r="27" spans="1:16" ht="18" customHeight="1">
      <c r="A27" s="3">
        <v>2</v>
      </c>
      <c r="B27" s="4">
        <v>51</v>
      </c>
      <c r="C27" s="3">
        <v>2</v>
      </c>
      <c r="D27" s="5">
        <v>18.313282062974483</v>
      </c>
      <c r="E27" s="5">
        <v>6.993188036866557</v>
      </c>
      <c r="F27" s="5">
        <v>-0.5212403597214447</v>
      </c>
      <c r="G27" s="28">
        <f t="shared" si="0"/>
        <v>2516590.6657061344</v>
      </c>
      <c r="H27" s="28">
        <f t="shared" si="1"/>
        <v>6859893.157450753</v>
      </c>
      <c r="I27" s="28">
        <f t="shared" si="2"/>
        <v>173.06875964027856</v>
      </c>
      <c r="J27" s="3">
        <v>182</v>
      </c>
      <c r="K27" s="6">
        <v>11</v>
      </c>
      <c r="L27" s="6"/>
      <c r="M27">
        <v>16.35</v>
      </c>
      <c r="N27">
        <v>1.6</v>
      </c>
      <c r="O27" s="18">
        <v>-99</v>
      </c>
      <c r="P27" s="18">
        <v>-99</v>
      </c>
    </row>
    <row r="28" spans="1:16" ht="18" customHeight="1">
      <c r="A28" s="3">
        <v>2</v>
      </c>
      <c r="B28" s="4">
        <v>52</v>
      </c>
      <c r="C28" s="3">
        <v>2</v>
      </c>
      <c r="D28" s="5">
        <v>13.133381922981009</v>
      </c>
      <c r="E28" s="5">
        <v>6.671075043446766</v>
      </c>
      <c r="F28" s="5">
        <v>-0.44967889547123396</v>
      </c>
      <c r="G28" s="28">
        <f t="shared" si="0"/>
        <v>2516585.7782927128</v>
      </c>
      <c r="H28" s="28">
        <f t="shared" si="1"/>
        <v>6859891.411509093</v>
      </c>
      <c r="I28" s="28">
        <f t="shared" si="2"/>
        <v>173.14032110452877</v>
      </c>
      <c r="J28" s="3">
        <v>284</v>
      </c>
      <c r="K28" s="6">
        <v>11</v>
      </c>
      <c r="L28" s="6" t="s">
        <v>80</v>
      </c>
      <c r="M28">
        <v>18.05</v>
      </c>
      <c r="N28">
        <v>4.55</v>
      </c>
      <c r="O28" s="18">
        <v>-99</v>
      </c>
      <c r="P28" s="18">
        <v>-99</v>
      </c>
    </row>
    <row r="29" spans="1:16" ht="18" customHeight="1">
      <c r="A29" s="3">
        <v>2</v>
      </c>
      <c r="B29" s="4">
        <v>55</v>
      </c>
      <c r="C29" s="3">
        <v>2</v>
      </c>
      <c r="D29" s="5">
        <v>13.456414911005751</v>
      </c>
      <c r="E29" s="5">
        <v>11.067044216524124</v>
      </c>
      <c r="F29" s="5">
        <v>-1.0534371599524963</v>
      </c>
      <c r="G29" s="28">
        <f t="shared" si="0"/>
        <v>2516584.8695894065</v>
      </c>
      <c r="H29" s="28">
        <f t="shared" si="1"/>
        <v>6859895.724646417</v>
      </c>
      <c r="I29" s="28">
        <f t="shared" si="2"/>
        <v>172.5365628400475</v>
      </c>
      <c r="J29" s="3">
        <v>207</v>
      </c>
      <c r="K29" s="6">
        <v>11</v>
      </c>
      <c r="L29" s="6"/>
      <c r="M29">
        <v>16.25</v>
      </c>
      <c r="N29">
        <v>8.75</v>
      </c>
      <c r="O29" s="18">
        <v>3.085</v>
      </c>
      <c r="P29" s="18">
        <v>2.625</v>
      </c>
    </row>
    <row r="30" spans="1:16" ht="18" customHeight="1">
      <c r="A30" s="3">
        <v>2</v>
      </c>
      <c r="B30" s="4">
        <v>56</v>
      </c>
      <c r="C30" s="3">
        <v>2</v>
      </c>
      <c r="D30" s="5">
        <v>15.225669959236582</v>
      </c>
      <c r="E30" s="5">
        <v>9.127020696696208</v>
      </c>
      <c r="F30" s="5">
        <v>-0.9500139677866638</v>
      </c>
      <c r="G30" s="28">
        <f t="shared" si="0"/>
        <v>2516587.107449725</v>
      </c>
      <c r="H30" s="28">
        <f t="shared" si="1"/>
        <v>6859894.351352612</v>
      </c>
      <c r="I30" s="28">
        <f t="shared" si="2"/>
        <v>172.63998603221333</v>
      </c>
      <c r="J30" s="3">
        <v>190</v>
      </c>
      <c r="K30" s="6">
        <v>11</v>
      </c>
      <c r="L30" s="6"/>
      <c r="M30">
        <v>16.4</v>
      </c>
      <c r="N30">
        <v>4.8</v>
      </c>
      <c r="O30" s="18">
        <v>-99</v>
      </c>
      <c r="P30" s="18">
        <v>-99</v>
      </c>
    </row>
    <row r="31" spans="1:16" ht="18" customHeight="1">
      <c r="A31" s="3">
        <v>2</v>
      </c>
      <c r="B31" s="4">
        <v>58</v>
      </c>
      <c r="C31" s="3">
        <v>2</v>
      </c>
      <c r="D31" s="5">
        <v>18.25448833971244</v>
      </c>
      <c r="E31" s="5">
        <v>11.530383201488652</v>
      </c>
      <c r="F31" s="5">
        <v>-1.0472818275308762</v>
      </c>
      <c r="G31" s="28">
        <f t="shared" si="0"/>
        <v>2516589.3509876467</v>
      </c>
      <c r="H31" s="28">
        <f t="shared" si="1"/>
        <v>6859897.500388925</v>
      </c>
      <c r="I31" s="28">
        <f t="shared" si="2"/>
        <v>172.54271817246914</v>
      </c>
      <c r="J31" s="3">
        <v>197</v>
      </c>
      <c r="K31" s="6">
        <v>11</v>
      </c>
      <c r="L31" s="6"/>
      <c r="M31">
        <v>16.3</v>
      </c>
      <c r="N31">
        <v>6.55</v>
      </c>
      <c r="O31" s="18">
        <v>-99</v>
      </c>
      <c r="P31" s="18">
        <v>-99</v>
      </c>
    </row>
    <row r="32" spans="1:16" ht="18" customHeight="1">
      <c r="A32" s="3">
        <v>3</v>
      </c>
      <c r="B32" s="4">
        <v>61</v>
      </c>
      <c r="C32" s="3">
        <v>2</v>
      </c>
      <c r="D32" s="5">
        <v>2.553578613525637</v>
      </c>
      <c r="E32" s="5">
        <v>-2.278767730727439</v>
      </c>
      <c r="F32" s="5">
        <v>-0.14093812822675064</v>
      </c>
      <c r="G32" s="28">
        <f t="shared" si="0"/>
        <v>2516578.095360784</v>
      </c>
      <c r="H32" s="28">
        <f t="shared" si="1"/>
        <v>6859879.878752235</v>
      </c>
      <c r="I32" s="28">
        <f t="shared" si="2"/>
        <v>173.44906187177324</v>
      </c>
      <c r="J32" s="3">
        <v>160</v>
      </c>
      <c r="K32" s="6">
        <v>11</v>
      </c>
      <c r="L32" s="6"/>
      <c r="M32">
        <v>13.75</v>
      </c>
      <c r="N32">
        <v>5.6</v>
      </c>
      <c r="O32" s="18">
        <v>-99</v>
      </c>
      <c r="P32" s="18">
        <v>-99</v>
      </c>
    </row>
    <row r="33" spans="1:16" ht="18" customHeight="1">
      <c r="A33" s="3">
        <v>3</v>
      </c>
      <c r="B33" s="4">
        <v>64</v>
      </c>
      <c r="C33" s="3">
        <v>1</v>
      </c>
      <c r="D33" s="5">
        <v>5.645582160665234</v>
      </c>
      <c r="E33" s="5">
        <v>-2.6205632448590452</v>
      </c>
      <c r="F33" s="5">
        <v>-0.03332157021793947</v>
      </c>
      <c r="G33" s="28">
        <f t="shared" si="0"/>
        <v>2516581.160878241</v>
      </c>
      <c r="H33" s="28">
        <f t="shared" si="1"/>
        <v>6859880.407820121</v>
      </c>
      <c r="I33" s="28">
        <f t="shared" si="2"/>
        <v>173.55667842978207</v>
      </c>
      <c r="J33" s="3">
        <v>167</v>
      </c>
      <c r="K33" s="6">
        <v>11</v>
      </c>
      <c r="L33" s="6"/>
      <c r="M33">
        <v>13.3</v>
      </c>
      <c r="N33">
        <v>8.8</v>
      </c>
      <c r="O33" s="18">
        <v>-99</v>
      </c>
      <c r="P33" s="18">
        <v>-99</v>
      </c>
    </row>
    <row r="34" spans="1:16" ht="18" customHeight="1">
      <c r="A34" s="3">
        <v>3</v>
      </c>
      <c r="B34" s="4">
        <v>68</v>
      </c>
      <c r="C34" s="3">
        <v>1</v>
      </c>
      <c r="D34" s="5">
        <v>9.217375963728772</v>
      </c>
      <c r="E34" s="5">
        <v>-1.0324266880828665</v>
      </c>
      <c r="F34" s="5">
        <v>-0.12184492958984813</v>
      </c>
      <c r="G34" s="28">
        <f t="shared" si="0"/>
        <v>2516584.152169731</v>
      </c>
      <c r="H34" s="28">
        <f t="shared" si="1"/>
        <v>6859882.92417938</v>
      </c>
      <c r="I34" s="28">
        <f t="shared" si="2"/>
        <v>173.46815507041015</v>
      </c>
      <c r="J34" s="3">
        <v>172</v>
      </c>
      <c r="K34" s="6">
        <v>11</v>
      </c>
      <c r="L34" s="6"/>
      <c r="M34">
        <v>17.05</v>
      </c>
      <c r="N34">
        <v>10.8</v>
      </c>
      <c r="O34" s="18">
        <v>-99</v>
      </c>
      <c r="P34" s="18">
        <v>-99</v>
      </c>
    </row>
    <row r="35" spans="1:16" ht="18" customHeight="1">
      <c r="A35" s="3">
        <v>3</v>
      </c>
      <c r="B35" s="4">
        <v>69</v>
      </c>
      <c r="C35" s="3">
        <v>2</v>
      </c>
      <c r="D35" s="5">
        <v>10.129494762674936</v>
      </c>
      <c r="E35" s="5">
        <v>-2.5645144402036366</v>
      </c>
      <c r="F35" s="5">
        <v>-0.21602541657701688</v>
      </c>
      <c r="G35" s="28">
        <f t="shared" si="0"/>
        <v>2516585.453384843</v>
      </c>
      <c r="H35" s="28">
        <f t="shared" si="1"/>
        <v>6859881.705125313</v>
      </c>
      <c r="I35" s="28">
        <f t="shared" si="2"/>
        <v>173.37397458342298</v>
      </c>
      <c r="J35" s="3">
        <v>89</v>
      </c>
      <c r="K35" s="6">
        <v>11</v>
      </c>
      <c r="L35" s="6"/>
      <c r="M35">
        <v>11.55</v>
      </c>
      <c r="N35">
        <v>4.55</v>
      </c>
      <c r="O35" s="18">
        <v>2.465</v>
      </c>
      <c r="P35" s="18">
        <v>2.045</v>
      </c>
    </row>
    <row r="36" spans="1:16" ht="18" customHeight="1">
      <c r="A36" s="3">
        <v>3</v>
      </c>
      <c r="B36" s="4">
        <v>70</v>
      </c>
      <c r="C36" s="3">
        <v>2</v>
      </c>
      <c r="D36" s="5">
        <v>11.782850277955786</v>
      </c>
      <c r="E36" s="5">
        <v>-0.8297691640618857</v>
      </c>
      <c r="F36" s="5">
        <v>-0.3358121014081211</v>
      </c>
      <c r="G36" s="28">
        <f t="shared" si="0"/>
        <v>2516586.560824072</v>
      </c>
      <c r="H36" s="28">
        <f t="shared" si="1"/>
        <v>6859883.830332125</v>
      </c>
      <c r="I36" s="28">
        <f t="shared" si="2"/>
        <v>173.25418789859188</v>
      </c>
      <c r="J36" s="3">
        <v>92</v>
      </c>
      <c r="K36" s="6">
        <v>11</v>
      </c>
      <c r="L36" s="6"/>
      <c r="M36">
        <v>10.05</v>
      </c>
      <c r="N36">
        <v>3.05</v>
      </c>
      <c r="O36" s="18">
        <v>-99</v>
      </c>
      <c r="P36" s="18">
        <v>-99</v>
      </c>
    </row>
    <row r="37" spans="1:16" ht="18" customHeight="1">
      <c r="A37" s="3">
        <v>3</v>
      </c>
      <c r="B37" s="4">
        <v>71</v>
      </c>
      <c r="C37" s="3">
        <v>1</v>
      </c>
      <c r="D37" s="5">
        <v>12.140542323574664</v>
      </c>
      <c r="E37" s="5">
        <v>-3.151640237161112</v>
      </c>
      <c r="F37" s="5">
        <v>-0.24875524309304795</v>
      </c>
      <c r="G37" s="28">
        <f t="shared" si="0"/>
        <v>2516587.5483760047</v>
      </c>
      <c r="H37" s="28">
        <f t="shared" si="1"/>
        <v>6859881.698720044</v>
      </c>
      <c r="I37" s="28">
        <f t="shared" si="2"/>
        <v>173.34124475690695</v>
      </c>
      <c r="J37" s="3">
        <v>178</v>
      </c>
      <c r="K37" s="6">
        <v>11</v>
      </c>
      <c r="L37" s="6"/>
      <c r="M37">
        <v>16</v>
      </c>
      <c r="N37">
        <v>8.75</v>
      </c>
      <c r="O37" s="18">
        <v>-99</v>
      </c>
      <c r="P37" s="18">
        <v>-99</v>
      </c>
    </row>
    <row r="38" spans="1:16" ht="18" customHeight="1">
      <c r="A38" s="3">
        <v>3</v>
      </c>
      <c r="B38" s="4">
        <v>74</v>
      </c>
      <c r="C38" s="3">
        <v>1</v>
      </c>
      <c r="D38" s="5">
        <v>10.956419243547431</v>
      </c>
      <c r="E38" s="5">
        <v>-6.406001173640303</v>
      </c>
      <c r="F38" s="5">
        <v>-0.21818626431977337</v>
      </c>
      <c r="G38" s="28">
        <f t="shared" si="0"/>
        <v>2516587.313177208</v>
      </c>
      <c r="H38" s="28">
        <f t="shared" si="1"/>
        <v>6859878.243623215</v>
      </c>
      <c r="I38" s="28">
        <f t="shared" si="2"/>
        <v>173.37181373568023</v>
      </c>
      <c r="J38" s="3">
        <v>183</v>
      </c>
      <c r="K38" s="6">
        <v>11</v>
      </c>
      <c r="L38" s="6"/>
      <c r="M38">
        <v>15.05</v>
      </c>
      <c r="N38">
        <v>8.2</v>
      </c>
      <c r="O38" s="18">
        <v>-99</v>
      </c>
      <c r="P38" s="18">
        <v>-99</v>
      </c>
    </row>
    <row r="39" spans="1:16" ht="18" customHeight="1">
      <c r="A39" s="3">
        <v>3</v>
      </c>
      <c r="B39" s="4">
        <v>78</v>
      </c>
      <c r="C39" s="3">
        <v>1</v>
      </c>
      <c r="D39" s="5">
        <v>12.85830811144525</v>
      </c>
      <c r="E39" s="5">
        <v>-10.296540307631165</v>
      </c>
      <c r="F39" s="5">
        <v>-0.12454100973322632</v>
      </c>
      <c r="G39" s="28">
        <f t="shared" si="0"/>
        <v>2516590.219375897</v>
      </c>
      <c r="H39" s="28">
        <f t="shared" si="1"/>
        <v>6859875.033095969</v>
      </c>
      <c r="I39" s="28">
        <f t="shared" si="2"/>
        <v>173.46545899026677</v>
      </c>
      <c r="J39" s="3">
        <v>168</v>
      </c>
      <c r="K39" s="6">
        <v>11</v>
      </c>
      <c r="L39" s="6"/>
      <c r="M39">
        <v>14.55</v>
      </c>
      <c r="N39">
        <v>8.3</v>
      </c>
      <c r="O39" s="18">
        <v>-99</v>
      </c>
      <c r="P39" s="18">
        <v>-99</v>
      </c>
    </row>
    <row r="40" spans="1:16" ht="18" customHeight="1">
      <c r="A40" s="3">
        <v>3</v>
      </c>
      <c r="B40" s="4">
        <v>79</v>
      </c>
      <c r="C40" s="3">
        <v>2</v>
      </c>
      <c r="D40" s="5">
        <v>13.72000407594204</v>
      </c>
      <c r="E40" s="5">
        <v>-7.346717261128152</v>
      </c>
      <c r="F40" s="5">
        <v>-0.0891528861677883</v>
      </c>
      <c r="G40" s="28">
        <f t="shared" si="0"/>
        <v>2516590.2292462615</v>
      </c>
      <c r="H40" s="28">
        <f t="shared" si="1"/>
        <v>6859878.106185378</v>
      </c>
      <c r="I40" s="28">
        <f t="shared" si="2"/>
        <v>173.5008471138322</v>
      </c>
      <c r="J40" s="3">
        <v>138</v>
      </c>
      <c r="K40" s="6">
        <v>11</v>
      </c>
      <c r="L40" s="6"/>
      <c r="M40">
        <v>13.3</v>
      </c>
      <c r="N40">
        <v>6.55</v>
      </c>
      <c r="O40" s="18">
        <v>-99</v>
      </c>
      <c r="P40" s="18">
        <v>-99</v>
      </c>
    </row>
    <row r="41" spans="1:16" ht="18" customHeight="1">
      <c r="A41" s="3">
        <v>3</v>
      </c>
      <c r="B41" s="4">
        <v>80</v>
      </c>
      <c r="C41" s="3">
        <v>1</v>
      </c>
      <c r="D41" s="5">
        <v>13.407283385861316</v>
      </c>
      <c r="E41" s="5">
        <v>-5.6495047000944325</v>
      </c>
      <c r="F41" s="5">
        <v>-0.17382340908546787</v>
      </c>
      <c r="G41" s="28">
        <f t="shared" si="0"/>
        <v>2516589.458128828</v>
      </c>
      <c r="H41" s="28">
        <f t="shared" si="1"/>
        <v>6859879.650109797</v>
      </c>
      <c r="I41" s="28">
        <f t="shared" si="2"/>
        <v>173.41617659091455</v>
      </c>
      <c r="J41" s="3">
        <v>154</v>
      </c>
      <c r="K41" s="6">
        <v>11</v>
      </c>
      <c r="L41" s="6"/>
      <c r="M41">
        <v>14.55</v>
      </c>
      <c r="N41">
        <v>9.25</v>
      </c>
      <c r="O41" s="18">
        <v>-99</v>
      </c>
      <c r="P41" s="18">
        <v>-99</v>
      </c>
    </row>
    <row r="42" spans="1:16" ht="18" customHeight="1">
      <c r="A42" s="3">
        <v>3</v>
      </c>
      <c r="B42" s="4">
        <v>82</v>
      </c>
      <c r="C42" s="3">
        <v>2</v>
      </c>
      <c r="D42" s="5">
        <v>15.05954326171904</v>
      </c>
      <c r="E42" s="5">
        <v>-1.8997230403831624</v>
      </c>
      <c r="F42" s="5">
        <v>-0.32378308527663</v>
      </c>
      <c r="G42" s="28">
        <f t="shared" si="0"/>
        <v>2516590.0057162736</v>
      </c>
      <c r="H42" s="28">
        <f t="shared" si="1"/>
        <v>6859883.711017723</v>
      </c>
      <c r="I42" s="28">
        <f t="shared" si="2"/>
        <v>173.26621691472337</v>
      </c>
      <c r="J42" s="3">
        <v>122</v>
      </c>
      <c r="K42" s="6">
        <v>11</v>
      </c>
      <c r="L42" s="6"/>
      <c r="M42">
        <v>10.25</v>
      </c>
      <c r="N42">
        <v>2</v>
      </c>
      <c r="O42" s="18">
        <v>-99</v>
      </c>
      <c r="P42" s="18">
        <v>-99</v>
      </c>
    </row>
    <row r="43" spans="1:16" ht="18" customHeight="1">
      <c r="A43" s="3">
        <v>3</v>
      </c>
      <c r="B43" s="4">
        <v>84</v>
      </c>
      <c r="C43" s="3">
        <v>4</v>
      </c>
      <c r="D43" s="5">
        <v>17.669701541198886</v>
      </c>
      <c r="E43" s="5">
        <v>-1.6619898884620246</v>
      </c>
      <c r="F43" s="5">
        <v>-0.0345995009724919</v>
      </c>
      <c r="G43" s="28">
        <f t="shared" si="0"/>
        <v>2516592.447575051</v>
      </c>
      <c r="H43" s="28">
        <f t="shared" si="1"/>
        <v>6859884.663261918</v>
      </c>
      <c r="I43" s="28">
        <f t="shared" si="2"/>
        <v>173.5554004990275</v>
      </c>
      <c r="J43" s="3">
        <v>196</v>
      </c>
      <c r="K43" s="6">
        <v>11</v>
      </c>
      <c r="L43" s="6" t="s">
        <v>46</v>
      </c>
      <c r="M43">
        <v>15</v>
      </c>
      <c r="N43">
        <v>3.25</v>
      </c>
      <c r="O43" s="18">
        <v>4.705</v>
      </c>
      <c r="P43" s="18">
        <v>3.645</v>
      </c>
    </row>
    <row r="44" spans="1:16" ht="18" customHeight="1">
      <c r="A44" s="3">
        <v>3</v>
      </c>
      <c r="B44" s="4">
        <v>85</v>
      </c>
      <c r="C44" s="3">
        <v>1</v>
      </c>
      <c r="D44" s="5">
        <v>19.961114989975837</v>
      </c>
      <c r="E44" s="5">
        <v>-4.125345110628183</v>
      </c>
      <c r="F44" s="5">
        <v>0.024118901733791304</v>
      </c>
      <c r="G44" s="28">
        <f t="shared" si="0"/>
        <v>2516595.3322418253</v>
      </c>
      <c r="H44" s="28">
        <f t="shared" si="1"/>
        <v>6859882.931964098</v>
      </c>
      <c r="I44" s="28">
        <f t="shared" si="2"/>
        <v>173.6141189017338</v>
      </c>
      <c r="J44" s="3">
        <v>178</v>
      </c>
      <c r="K44" s="6">
        <v>11</v>
      </c>
      <c r="L44" s="6" t="s">
        <v>45</v>
      </c>
      <c r="M44">
        <v>13.8</v>
      </c>
      <c r="N44">
        <v>5.3</v>
      </c>
      <c r="O44" s="18">
        <v>-99</v>
      </c>
      <c r="P44" s="18">
        <v>-99</v>
      </c>
    </row>
    <row r="45" spans="1:16" ht="18" customHeight="1">
      <c r="A45" s="3">
        <v>3</v>
      </c>
      <c r="B45" s="4">
        <v>87</v>
      </c>
      <c r="C45" s="3">
        <v>1</v>
      </c>
      <c r="D45" s="5">
        <v>17.701643014276524</v>
      </c>
      <c r="E45" s="5">
        <v>-5.254224610859203</v>
      </c>
      <c r="F45" s="5">
        <v>0.10439961855257518</v>
      </c>
      <c r="G45" s="28">
        <f t="shared" si="0"/>
        <v>2516593.474443079</v>
      </c>
      <c r="H45" s="28">
        <f t="shared" si="1"/>
        <v>6859881.220775518</v>
      </c>
      <c r="I45" s="28">
        <f t="shared" si="2"/>
        <v>173.69439961855258</v>
      </c>
      <c r="J45" s="3">
        <v>129</v>
      </c>
      <c r="K45" s="6">
        <v>11</v>
      </c>
      <c r="L45" s="6"/>
      <c r="M45">
        <v>14.05</v>
      </c>
      <c r="N45">
        <v>9.1</v>
      </c>
      <c r="O45" s="18">
        <v>-99</v>
      </c>
      <c r="P45" s="18">
        <v>-99</v>
      </c>
    </row>
    <row r="46" spans="1:16" ht="18" customHeight="1">
      <c r="A46" s="3">
        <v>3</v>
      </c>
      <c r="B46" s="4">
        <v>89</v>
      </c>
      <c r="C46" s="3">
        <v>1</v>
      </c>
      <c r="D46" s="5">
        <v>16.934619915273757</v>
      </c>
      <c r="E46" s="5">
        <v>-8.621618064294777</v>
      </c>
      <c r="F46" s="5">
        <v>0.05104535309326612</v>
      </c>
      <c r="G46" s="28">
        <f t="shared" si="0"/>
        <v>2516593.671330823</v>
      </c>
      <c r="H46" s="28">
        <f t="shared" si="1"/>
        <v>6859877.77274734</v>
      </c>
      <c r="I46" s="28">
        <f t="shared" si="2"/>
        <v>173.64104535309326</v>
      </c>
      <c r="J46" s="3">
        <v>162</v>
      </c>
      <c r="K46" s="6">
        <v>11</v>
      </c>
      <c r="L46" s="6"/>
      <c r="M46">
        <v>14.85</v>
      </c>
      <c r="N46">
        <v>8.85</v>
      </c>
      <c r="O46" s="18">
        <v>-99</v>
      </c>
      <c r="P46" s="18">
        <v>-99</v>
      </c>
    </row>
    <row r="47" spans="1:16" ht="18" customHeight="1">
      <c r="A47" s="3">
        <v>3</v>
      </c>
      <c r="B47" s="4">
        <v>90</v>
      </c>
      <c r="C47" s="3">
        <v>1</v>
      </c>
      <c r="D47" s="5">
        <v>19.51636690985816</v>
      </c>
      <c r="E47" s="5">
        <v>-8.202804814223244</v>
      </c>
      <c r="F47" s="5">
        <v>0.08132376791815514</v>
      </c>
      <c r="G47" s="28">
        <f t="shared" si="0"/>
        <v>2516596.0356764654</v>
      </c>
      <c r="H47" s="28">
        <f t="shared" si="1"/>
        <v>6859878.891090652</v>
      </c>
      <c r="I47" s="28">
        <f t="shared" si="2"/>
        <v>173.67132376791815</v>
      </c>
      <c r="J47" s="3">
        <v>213</v>
      </c>
      <c r="K47" s="6">
        <v>11</v>
      </c>
      <c r="L47" s="6" t="s">
        <v>45</v>
      </c>
      <c r="M47">
        <v>16.3</v>
      </c>
      <c r="N47">
        <v>5.8</v>
      </c>
      <c r="O47" s="18">
        <v>-99</v>
      </c>
      <c r="P47" s="18">
        <v>-99</v>
      </c>
    </row>
    <row r="48" spans="1:16" ht="18" customHeight="1">
      <c r="A48" s="3">
        <v>3</v>
      </c>
      <c r="B48" s="4">
        <v>94</v>
      </c>
      <c r="C48" s="3">
        <v>2</v>
      </c>
      <c r="D48" s="5">
        <v>18.349052284096594</v>
      </c>
      <c r="E48" s="5">
        <v>-11.794811739545546</v>
      </c>
      <c r="F48" s="5">
        <v>0.11080813850466507</v>
      </c>
      <c r="G48" s="28">
        <f t="shared" si="0"/>
        <v>2516595.9102610615</v>
      </c>
      <c r="H48" s="28">
        <f t="shared" si="1"/>
        <v>6859875.116251826</v>
      </c>
      <c r="I48" s="28">
        <f t="shared" si="2"/>
        <v>173.70080813850467</v>
      </c>
      <c r="J48" s="3">
        <v>159</v>
      </c>
      <c r="K48" s="6">
        <v>11</v>
      </c>
      <c r="L48" s="6" t="s">
        <v>46</v>
      </c>
      <c r="M48">
        <v>14.8</v>
      </c>
      <c r="N48">
        <v>2.05</v>
      </c>
      <c r="O48" s="18">
        <v>-99</v>
      </c>
      <c r="P48" s="18">
        <v>-99</v>
      </c>
    </row>
    <row r="49" spans="1:16" ht="18" customHeight="1">
      <c r="A49" s="3">
        <v>3</v>
      </c>
      <c r="B49" s="4">
        <v>96</v>
      </c>
      <c r="C49" s="3">
        <v>1</v>
      </c>
      <c r="D49" s="5">
        <v>14.020349866041903</v>
      </c>
      <c r="E49" s="5">
        <v>-12.73509837738979</v>
      </c>
      <c r="F49" s="5">
        <v>-0.0027551719859284507</v>
      </c>
      <c r="G49" s="28">
        <f t="shared" si="0"/>
        <v>2516592.012089277</v>
      </c>
      <c r="H49" s="28">
        <f t="shared" si="1"/>
        <v>6859873.012431416</v>
      </c>
      <c r="I49" s="28">
        <f t="shared" si="2"/>
        <v>173.58724482801406</v>
      </c>
      <c r="J49" s="3">
        <v>159</v>
      </c>
      <c r="K49" s="6">
        <v>11</v>
      </c>
      <c r="L49" s="6"/>
      <c r="M49">
        <v>12.8</v>
      </c>
      <c r="N49">
        <v>5.3</v>
      </c>
      <c r="O49" s="18">
        <v>3.29</v>
      </c>
      <c r="P49" s="18">
        <v>2.68</v>
      </c>
    </row>
    <row r="50" spans="1:16" ht="18" customHeight="1">
      <c r="A50" s="3">
        <v>4</v>
      </c>
      <c r="B50" s="4">
        <v>97</v>
      </c>
      <c r="C50" s="3">
        <v>2</v>
      </c>
      <c r="D50" s="5">
        <v>1.1585739651474487</v>
      </c>
      <c r="E50" s="5">
        <v>-1.888529399726933</v>
      </c>
      <c r="F50" s="5">
        <v>-0.23875892480954927</v>
      </c>
      <c r="G50" s="28">
        <f t="shared" si="0"/>
        <v>2516576.64685059</v>
      </c>
      <c r="H50" s="28">
        <f t="shared" si="1"/>
        <v>6859879.866829858</v>
      </c>
      <c r="I50" s="28">
        <f t="shared" si="2"/>
        <v>173.35124107519044</v>
      </c>
      <c r="J50" s="3">
        <v>102</v>
      </c>
      <c r="K50" s="6">
        <v>11</v>
      </c>
      <c r="L50" s="6"/>
      <c r="M50">
        <v>11.3</v>
      </c>
      <c r="N50">
        <v>4.2</v>
      </c>
      <c r="O50" s="18">
        <v>-99</v>
      </c>
      <c r="P50" s="18">
        <v>-99</v>
      </c>
    </row>
    <row r="51" spans="1:16" ht="18" customHeight="1">
      <c r="A51" s="3">
        <v>4</v>
      </c>
      <c r="B51" s="4">
        <v>98</v>
      </c>
      <c r="C51" s="3">
        <v>1</v>
      </c>
      <c r="D51" s="5">
        <v>0.08041517177960857</v>
      </c>
      <c r="E51" s="5">
        <v>-4.664979357798381</v>
      </c>
      <c r="F51" s="5">
        <v>-0.20888526576830654</v>
      </c>
      <c r="G51" s="28">
        <f t="shared" si="0"/>
        <v>2516576.3809283543</v>
      </c>
      <c r="H51" s="28">
        <f t="shared" si="1"/>
        <v>6859876.900285385</v>
      </c>
      <c r="I51" s="28">
        <f t="shared" si="2"/>
        <v>173.3811147342317</v>
      </c>
      <c r="J51" s="3">
        <v>165</v>
      </c>
      <c r="K51" s="6">
        <v>11</v>
      </c>
      <c r="L51" s="6"/>
      <c r="M51">
        <v>15.05</v>
      </c>
      <c r="N51">
        <v>7.8</v>
      </c>
      <c r="O51" s="18">
        <v>-99</v>
      </c>
      <c r="P51" s="18">
        <v>-99</v>
      </c>
    </row>
    <row r="52" spans="1:16" ht="18" customHeight="1">
      <c r="A52" s="3">
        <v>4</v>
      </c>
      <c r="B52" s="4">
        <v>99</v>
      </c>
      <c r="C52" s="3">
        <v>2</v>
      </c>
      <c r="D52" s="5">
        <v>1.8505425470608226</v>
      </c>
      <c r="E52" s="5">
        <v>-5.744561936807402</v>
      </c>
      <c r="F52" s="5">
        <v>-0.4183906589004688</v>
      </c>
      <c r="G52" s="28">
        <f t="shared" si="0"/>
        <v>2516578.381013905</v>
      </c>
      <c r="H52" s="28">
        <f t="shared" si="1"/>
        <v>6859876.353927206</v>
      </c>
      <c r="I52" s="28">
        <f t="shared" si="2"/>
        <v>173.17160934109953</v>
      </c>
      <c r="J52" s="3">
        <v>118</v>
      </c>
      <c r="K52" s="6">
        <v>11</v>
      </c>
      <c r="L52" s="6"/>
      <c r="M52">
        <v>12.85</v>
      </c>
      <c r="N52">
        <v>4.6</v>
      </c>
      <c r="O52" s="18">
        <v>-99</v>
      </c>
      <c r="P52" s="18">
        <v>-99</v>
      </c>
    </row>
    <row r="53" spans="1:16" ht="18" customHeight="1">
      <c r="A53" s="3">
        <v>4</v>
      </c>
      <c r="B53" s="4">
        <v>101</v>
      </c>
      <c r="C53" s="3">
        <v>2</v>
      </c>
      <c r="D53" s="5">
        <v>5.605024583090669</v>
      </c>
      <c r="E53" s="5">
        <v>-5.797660990243079</v>
      </c>
      <c r="F53" s="5">
        <v>-0.3303779029403312</v>
      </c>
      <c r="G53" s="28">
        <f t="shared" si="0"/>
        <v>2516582.0029671257</v>
      </c>
      <c r="H53" s="28">
        <f t="shared" si="1"/>
        <v>6859877.344083627</v>
      </c>
      <c r="I53" s="28">
        <f t="shared" si="2"/>
        <v>173.25962209705966</v>
      </c>
      <c r="J53" s="3">
        <v>150</v>
      </c>
      <c r="K53" s="6">
        <v>11</v>
      </c>
      <c r="L53" s="6"/>
      <c r="M53">
        <v>13.8</v>
      </c>
      <c r="N53">
        <v>5.8</v>
      </c>
      <c r="O53" s="18">
        <v>-99</v>
      </c>
      <c r="P53" s="18">
        <v>-99</v>
      </c>
    </row>
    <row r="54" spans="1:16" ht="18" customHeight="1">
      <c r="A54" s="3">
        <v>4</v>
      </c>
      <c r="B54" s="4">
        <v>104</v>
      </c>
      <c r="C54" s="3">
        <v>2</v>
      </c>
      <c r="D54" s="5">
        <v>2.0493511567032003</v>
      </c>
      <c r="E54" s="5">
        <v>-8.393265639276665</v>
      </c>
      <c r="F54" s="5">
        <v>-0.28193855295625925</v>
      </c>
      <c r="G54" s="28">
        <f t="shared" si="0"/>
        <v>2516579.306549422</v>
      </c>
      <c r="H54" s="28">
        <f t="shared" si="1"/>
        <v>6859873.864240444</v>
      </c>
      <c r="I54" s="28">
        <f t="shared" si="2"/>
        <v>173.30806144704374</v>
      </c>
      <c r="J54" s="3">
        <v>127</v>
      </c>
      <c r="K54" s="6">
        <v>11</v>
      </c>
      <c r="L54" s="6"/>
      <c r="M54">
        <v>13.8</v>
      </c>
      <c r="N54">
        <v>4.8</v>
      </c>
      <c r="O54" s="18">
        <v>-99</v>
      </c>
      <c r="P54" s="18">
        <v>-99</v>
      </c>
    </row>
    <row r="55" spans="1:16" ht="18" customHeight="1">
      <c r="A55" s="3">
        <v>4</v>
      </c>
      <c r="B55" s="4">
        <v>108</v>
      </c>
      <c r="C55" s="3">
        <v>2</v>
      </c>
      <c r="D55" s="5">
        <v>7.191836755802163</v>
      </c>
      <c r="E55" s="5">
        <v>-8.20821449709465</v>
      </c>
      <c r="F55" s="5">
        <v>-0.3434487242430819</v>
      </c>
      <c r="G55" s="28">
        <f t="shared" si="0"/>
        <v>2516584.196024993</v>
      </c>
      <c r="H55" s="28">
        <f t="shared" si="1"/>
        <v>6859875.468120336</v>
      </c>
      <c r="I55" s="28">
        <f t="shared" si="2"/>
        <v>173.24655127575693</v>
      </c>
      <c r="J55" s="3">
        <v>138</v>
      </c>
      <c r="K55" s="6">
        <v>11</v>
      </c>
      <c r="L55" s="6"/>
      <c r="M55">
        <v>15.55</v>
      </c>
      <c r="N55">
        <v>5.8</v>
      </c>
      <c r="O55" s="18">
        <v>-99</v>
      </c>
      <c r="P55" s="18">
        <v>-99</v>
      </c>
    </row>
    <row r="56" spans="1:16" ht="18" customHeight="1">
      <c r="A56" s="3">
        <v>4</v>
      </c>
      <c r="B56" s="4">
        <v>110</v>
      </c>
      <c r="C56" s="3">
        <v>2</v>
      </c>
      <c r="D56" s="5">
        <v>8.718486971424554</v>
      </c>
      <c r="E56" s="5">
        <v>-11.73839971453387</v>
      </c>
      <c r="F56" s="5">
        <v>-0.3135180190440643</v>
      </c>
      <c r="G56" s="28">
        <f t="shared" si="0"/>
        <v>2516586.641770785</v>
      </c>
      <c r="H56" s="28">
        <f t="shared" si="1"/>
        <v>6859872.499754443</v>
      </c>
      <c r="I56" s="28">
        <f t="shared" si="2"/>
        <v>173.27648198095594</v>
      </c>
      <c r="J56" s="3">
        <v>175</v>
      </c>
      <c r="K56" s="6">
        <v>11</v>
      </c>
      <c r="L56" s="6"/>
      <c r="M56">
        <v>15.25</v>
      </c>
      <c r="N56">
        <v>5.5</v>
      </c>
      <c r="O56" s="18">
        <v>-99</v>
      </c>
      <c r="P56" s="18">
        <v>-99</v>
      </c>
    </row>
    <row r="57" spans="1:16" ht="18" customHeight="1">
      <c r="A57" s="3">
        <v>4</v>
      </c>
      <c r="B57" s="4">
        <v>112</v>
      </c>
      <c r="C57" s="3">
        <v>2</v>
      </c>
      <c r="D57" s="5">
        <v>6.108685636995743</v>
      </c>
      <c r="E57" s="5">
        <v>-11.628397353639915</v>
      </c>
      <c r="F57" s="5">
        <v>-0.3175767978376962</v>
      </c>
      <c r="G57" s="28">
        <f t="shared" si="0"/>
        <v>2516584.1038228003</v>
      </c>
      <c r="H57" s="28">
        <f t="shared" si="1"/>
        <v>6859871.881706266</v>
      </c>
      <c r="I57" s="28">
        <f t="shared" si="2"/>
        <v>173.27242320216232</v>
      </c>
      <c r="J57" s="3">
        <v>165</v>
      </c>
      <c r="K57" s="6">
        <v>11</v>
      </c>
      <c r="L57" s="6"/>
      <c r="M57">
        <v>14.8</v>
      </c>
      <c r="N57">
        <v>4.3</v>
      </c>
      <c r="O57" s="18">
        <v>-99</v>
      </c>
      <c r="P57" s="18">
        <v>-99</v>
      </c>
    </row>
    <row r="58" spans="1:16" ht="18" customHeight="1">
      <c r="A58" s="3">
        <v>4</v>
      </c>
      <c r="B58" s="4">
        <v>113</v>
      </c>
      <c r="C58" s="3">
        <v>2</v>
      </c>
      <c r="D58" s="5">
        <v>2.1328949204180807</v>
      </c>
      <c r="E58" s="5">
        <v>-10.65402410223117</v>
      </c>
      <c r="F58" s="5">
        <v>-0.386239725946827</v>
      </c>
      <c r="G58" s="28">
        <f t="shared" si="0"/>
        <v>2516580.013757978</v>
      </c>
      <c r="H58" s="28">
        <f t="shared" si="1"/>
        <v>6859871.715318751</v>
      </c>
      <c r="I58" s="28">
        <f t="shared" si="2"/>
        <v>173.20376027405317</v>
      </c>
      <c r="J58" s="3">
        <v>121</v>
      </c>
      <c r="K58" s="6">
        <v>11</v>
      </c>
      <c r="L58" s="6"/>
      <c r="M58">
        <v>13.3</v>
      </c>
      <c r="N58">
        <v>7.55</v>
      </c>
      <c r="O58" s="18">
        <v>1.625</v>
      </c>
      <c r="P58" s="18">
        <v>1.13</v>
      </c>
    </row>
    <row r="59" spans="1:16" ht="18" customHeight="1">
      <c r="A59" s="3">
        <v>4</v>
      </c>
      <c r="B59" s="4">
        <v>115</v>
      </c>
      <c r="C59" s="3">
        <v>2</v>
      </c>
      <c r="D59" s="5">
        <v>0.5578961587055175</v>
      </c>
      <c r="E59" s="5">
        <v>-11.966375423298546</v>
      </c>
      <c r="F59" s="5">
        <v>-0.3285060912685718</v>
      </c>
      <c r="G59" s="28">
        <f t="shared" si="0"/>
        <v>2516578.8644662513</v>
      </c>
      <c r="H59" s="28">
        <f t="shared" si="1"/>
        <v>6859870.017668722</v>
      </c>
      <c r="I59" s="28">
        <f t="shared" si="2"/>
        <v>173.26149390873144</v>
      </c>
      <c r="J59" s="3">
        <v>162</v>
      </c>
      <c r="K59" s="6">
        <v>11</v>
      </c>
      <c r="L59" s="6"/>
      <c r="M59">
        <v>14.65</v>
      </c>
      <c r="N59">
        <v>3.9</v>
      </c>
      <c r="O59" s="18">
        <v>-99</v>
      </c>
      <c r="P59" s="18">
        <v>-99</v>
      </c>
    </row>
    <row r="60" spans="1:16" ht="18" customHeight="1">
      <c r="A60" s="3">
        <v>4</v>
      </c>
      <c r="B60" s="4">
        <v>117</v>
      </c>
      <c r="C60" s="3">
        <v>1</v>
      </c>
      <c r="D60" s="5">
        <v>3.5237655562519863</v>
      </c>
      <c r="E60" s="5">
        <v>-14.451022514516229</v>
      </c>
      <c r="F60" s="5">
        <v>-0.25472770775303055</v>
      </c>
      <c r="G60" s="28">
        <f t="shared" si="0"/>
        <v>2516582.4030407895</v>
      </c>
      <c r="H60" s="28">
        <f t="shared" si="1"/>
        <v>6859868.452950636</v>
      </c>
      <c r="I60" s="28">
        <f t="shared" si="2"/>
        <v>173.33527229224697</v>
      </c>
      <c r="J60" s="3">
        <v>166</v>
      </c>
      <c r="K60" s="6">
        <v>11</v>
      </c>
      <c r="L60" s="6"/>
      <c r="M60">
        <v>14.25</v>
      </c>
      <c r="N60">
        <v>6.5</v>
      </c>
      <c r="O60" s="18">
        <v>-99</v>
      </c>
      <c r="P60" s="18">
        <v>-99</v>
      </c>
    </row>
    <row r="61" spans="1:16" ht="18" customHeight="1">
      <c r="A61" s="3">
        <v>4</v>
      </c>
      <c r="B61" s="4">
        <v>119</v>
      </c>
      <c r="C61" s="3">
        <v>2</v>
      </c>
      <c r="D61" s="5">
        <v>6.986779495058041</v>
      </c>
      <c r="E61" s="5">
        <v>-14.749459229581861</v>
      </c>
      <c r="F61" s="5">
        <v>-0.263677572424432</v>
      </c>
      <c r="G61" s="28">
        <f t="shared" si="0"/>
        <v>2516585.8129932666</v>
      </c>
      <c r="H61" s="28">
        <f t="shared" si="1"/>
        <v>6859869.126563371</v>
      </c>
      <c r="I61" s="28">
        <f t="shared" si="2"/>
        <v>173.32632242757558</v>
      </c>
      <c r="J61" s="3">
        <v>137</v>
      </c>
      <c r="K61" s="6">
        <v>11</v>
      </c>
      <c r="L61" s="6"/>
      <c r="M61">
        <v>14.35</v>
      </c>
      <c r="N61">
        <v>4.4</v>
      </c>
      <c r="O61" s="18">
        <v>-99</v>
      </c>
      <c r="P61" s="18">
        <v>-99</v>
      </c>
    </row>
    <row r="62" spans="1:16" ht="18" customHeight="1">
      <c r="A62" s="3">
        <v>4</v>
      </c>
      <c r="B62" s="4">
        <v>120</v>
      </c>
      <c r="C62" s="3">
        <v>1</v>
      </c>
      <c r="D62" s="5">
        <v>9.631131364148002</v>
      </c>
      <c r="E62" s="5">
        <v>-14.478413347069935</v>
      </c>
      <c r="F62" s="5">
        <v>-0.33998975342302784</v>
      </c>
      <c r="G62" s="28">
        <f t="shared" si="0"/>
        <v>2516588.2784664235</v>
      </c>
      <c r="H62" s="28">
        <f t="shared" si="1"/>
        <v>6859870.120296126</v>
      </c>
      <c r="I62" s="28">
        <f t="shared" si="2"/>
        <v>173.25001024657698</v>
      </c>
      <c r="J62" s="3">
        <v>168</v>
      </c>
      <c r="K62" s="6">
        <v>11</v>
      </c>
      <c r="L62" s="6"/>
      <c r="M62">
        <v>15.55</v>
      </c>
      <c r="N62">
        <v>9.55</v>
      </c>
      <c r="O62" s="18">
        <v>-99</v>
      </c>
      <c r="P62" s="18">
        <v>-99</v>
      </c>
    </row>
    <row r="63" spans="1:16" ht="18" customHeight="1">
      <c r="A63" s="3">
        <v>4</v>
      </c>
      <c r="B63" s="4">
        <v>122</v>
      </c>
      <c r="C63" s="3">
        <v>1</v>
      </c>
      <c r="D63" s="5">
        <v>9.786069254992407</v>
      </c>
      <c r="E63" s="5">
        <v>-16.642780918714283</v>
      </c>
      <c r="F63" s="5">
        <v>-0.28607840172108456</v>
      </c>
      <c r="G63" s="28">
        <f t="shared" si="0"/>
        <v>2516589.027538362</v>
      </c>
      <c r="H63" s="28">
        <f t="shared" si="1"/>
        <v>6859868.083783429</v>
      </c>
      <c r="I63" s="28">
        <f t="shared" si="2"/>
        <v>173.30392159827892</v>
      </c>
      <c r="J63" s="3">
        <v>167</v>
      </c>
      <c r="K63" s="6">
        <v>11</v>
      </c>
      <c r="L63" s="6"/>
      <c r="M63">
        <v>16.3</v>
      </c>
      <c r="N63">
        <v>9.8</v>
      </c>
      <c r="O63" s="18">
        <v>-99</v>
      </c>
      <c r="P63" s="18">
        <v>-99</v>
      </c>
    </row>
    <row r="64" spans="1:16" ht="18" customHeight="1">
      <c r="A64" s="3">
        <v>4</v>
      </c>
      <c r="B64" s="4">
        <v>123</v>
      </c>
      <c r="C64" s="3">
        <v>2</v>
      </c>
      <c r="D64" s="5">
        <v>9.715903581304534</v>
      </c>
      <c r="E64" s="5">
        <v>-18.591693736371294</v>
      </c>
      <c r="F64" s="5">
        <v>-0.2965012876077219</v>
      </c>
      <c r="G64" s="28">
        <f t="shared" si="0"/>
        <v>2516589.5005867276</v>
      </c>
      <c r="H64" s="28">
        <f t="shared" si="1"/>
        <v>6859866.191850652</v>
      </c>
      <c r="I64" s="28">
        <f t="shared" si="2"/>
        <v>173.29349871239228</v>
      </c>
      <c r="J64" s="3">
        <v>139</v>
      </c>
      <c r="K64" s="6">
        <v>11</v>
      </c>
      <c r="L64" s="6"/>
      <c r="M64">
        <v>14.3</v>
      </c>
      <c r="N64">
        <v>5.15</v>
      </c>
      <c r="O64" s="18">
        <v>-99</v>
      </c>
      <c r="P64" s="18">
        <v>-99</v>
      </c>
    </row>
    <row r="65" spans="1:16" ht="18" customHeight="1">
      <c r="A65" s="3">
        <v>4</v>
      </c>
      <c r="B65" s="4">
        <v>124</v>
      </c>
      <c r="C65" s="3">
        <v>1</v>
      </c>
      <c r="D65" s="5">
        <v>7.405453497687181</v>
      </c>
      <c r="E65" s="5">
        <v>-17.048812181758667</v>
      </c>
      <c r="F65" s="5">
        <v>-0.2800609728462168</v>
      </c>
      <c r="G65" s="28">
        <f t="shared" si="0"/>
        <v>2516586.8528907876</v>
      </c>
      <c r="H65" s="28">
        <f t="shared" si="1"/>
        <v>6859867.033497422</v>
      </c>
      <c r="I65" s="28">
        <f t="shared" si="2"/>
        <v>173.30993902715377</v>
      </c>
      <c r="J65" s="3">
        <v>213</v>
      </c>
      <c r="K65" s="6">
        <v>11</v>
      </c>
      <c r="L65" s="6"/>
      <c r="M65">
        <v>16.55</v>
      </c>
      <c r="N65">
        <v>8.8</v>
      </c>
      <c r="O65" s="18">
        <v>2.89</v>
      </c>
      <c r="P65" s="18">
        <v>3.055</v>
      </c>
    </row>
    <row r="66" spans="1:16" ht="18" customHeight="1">
      <c r="A66" s="3">
        <v>4</v>
      </c>
      <c r="B66" s="4">
        <v>127</v>
      </c>
      <c r="C66" s="3">
        <v>2</v>
      </c>
      <c r="D66" s="5">
        <v>7.514148043229135</v>
      </c>
      <c r="E66" s="5">
        <v>-19.525535863373513</v>
      </c>
      <c r="F66" s="5">
        <v>-0.40995565685868196</v>
      </c>
      <c r="G66" s="28">
        <f aca="true" t="shared" si="3" ref="G66:G129">X0+COS(angle)*X-SIN(angle)*Y</f>
        <v>2516587.64415401</v>
      </c>
      <c r="H66" s="28">
        <f aca="true" t="shared" si="4" ref="H66:H129">Y0+SIN(angle)*X+COS(angle)*Y</f>
        <v>6859864.684055529</v>
      </c>
      <c r="I66" s="28">
        <f t="shared" si="2"/>
        <v>173.18004434314133</v>
      </c>
      <c r="J66" s="3">
        <v>153</v>
      </c>
      <c r="K66" s="6">
        <v>11</v>
      </c>
      <c r="L66" s="6"/>
      <c r="M66">
        <v>15</v>
      </c>
      <c r="N66">
        <v>6</v>
      </c>
      <c r="O66" s="18">
        <v>-99</v>
      </c>
      <c r="P66" s="18">
        <v>-99</v>
      </c>
    </row>
    <row r="67" spans="1:16" ht="18" customHeight="1">
      <c r="A67" s="3">
        <v>4</v>
      </c>
      <c r="B67" s="4">
        <v>128</v>
      </c>
      <c r="C67" s="3">
        <v>1</v>
      </c>
      <c r="D67" s="5">
        <v>2.115662757646076</v>
      </c>
      <c r="E67" s="5">
        <v>-15.803593536511592</v>
      </c>
      <c r="F67" s="5">
        <v>-0.3055042325172759</v>
      </c>
      <c r="G67" s="28">
        <f t="shared" si="3"/>
        <v>2516581.4252527375</v>
      </c>
      <c r="H67" s="28">
        <f t="shared" si="4"/>
        <v>6859866.762941054</v>
      </c>
      <c r="I67" s="28">
        <f aca="true" t="shared" si="5" ref="I67:I130">Z0+F67</f>
        <v>173.28449576748272</v>
      </c>
      <c r="J67" s="3">
        <v>216</v>
      </c>
      <c r="K67" s="6">
        <v>11</v>
      </c>
      <c r="L67" s="6"/>
      <c r="M67">
        <v>17.55</v>
      </c>
      <c r="N67">
        <v>10.05</v>
      </c>
      <c r="O67" s="18">
        <v>-99</v>
      </c>
      <c r="P67" s="18">
        <v>-99</v>
      </c>
    </row>
    <row r="68" spans="1:16" ht="18" customHeight="1">
      <c r="A68" s="3">
        <v>4</v>
      </c>
      <c r="B68" s="4">
        <v>129</v>
      </c>
      <c r="C68" s="3">
        <v>2</v>
      </c>
      <c r="D68" s="5">
        <v>2.040234582267211</v>
      </c>
      <c r="E68" s="5">
        <v>-18.510603257401833</v>
      </c>
      <c r="F68" s="5">
        <v>-0.5788188471258465</v>
      </c>
      <c r="G68" s="28">
        <f t="shared" si="3"/>
        <v>2516582.103476381</v>
      </c>
      <c r="H68" s="28">
        <f t="shared" si="4"/>
        <v>6859864.141185205</v>
      </c>
      <c r="I68" s="28">
        <f t="shared" si="5"/>
        <v>173.01118115287414</v>
      </c>
      <c r="J68" s="3">
        <v>159</v>
      </c>
      <c r="K68" s="6">
        <v>11</v>
      </c>
      <c r="L68" s="6"/>
      <c r="M68">
        <v>14.2</v>
      </c>
      <c r="N68">
        <v>5.7</v>
      </c>
      <c r="O68" s="18">
        <v>-99</v>
      </c>
      <c r="P68" s="18">
        <v>-99</v>
      </c>
    </row>
    <row r="69" spans="1:16" ht="18" customHeight="1">
      <c r="A69" s="3">
        <v>5</v>
      </c>
      <c r="B69" s="4">
        <v>133</v>
      </c>
      <c r="C69" s="3">
        <v>2</v>
      </c>
      <c r="D69" s="5">
        <v>-1.1324054068876335</v>
      </c>
      <c r="E69" s="5">
        <v>-6.149943418429199</v>
      </c>
      <c r="F69" s="5">
        <v>-0.32825864029676943</v>
      </c>
      <c r="G69" s="28">
        <f t="shared" si="3"/>
        <v>2516575.627477918</v>
      </c>
      <c r="H69" s="28">
        <f t="shared" si="4"/>
        <v>6859875.137229952</v>
      </c>
      <c r="I69" s="28">
        <f t="shared" si="5"/>
        <v>173.26174135970322</v>
      </c>
      <c r="J69" s="3">
        <v>147</v>
      </c>
      <c r="K69" s="6">
        <v>11</v>
      </c>
      <c r="L69" s="6" t="s">
        <v>71</v>
      </c>
      <c r="M69">
        <v>14.8</v>
      </c>
      <c r="N69">
        <v>4</v>
      </c>
      <c r="O69" s="18">
        <v>-99</v>
      </c>
      <c r="P69" s="18">
        <v>-99</v>
      </c>
    </row>
    <row r="70" spans="1:16" ht="18" customHeight="1">
      <c r="A70" s="3">
        <v>5</v>
      </c>
      <c r="B70" s="4">
        <v>135</v>
      </c>
      <c r="C70" s="3">
        <v>1</v>
      </c>
      <c r="D70" s="5">
        <v>-2.52695105915701</v>
      </c>
      <c r="E70" s="5">
        <v>-7.8201843054701365</v>
      </c>
      <c r="F70" s="5">
        <v>-0.6966497069091058</v>
      </c>
      <c r="G70" s="28">
        <f t="shared" si="3"/>
        <v>2516574.7508097985</v>
      </c>
      <c r="H70" s="28">
        <f t="shared" si="4"/>
        <v>6859873.145769381</v>
      </c>
      <c r="I70" s="28">
        <f t="shared" si="5"/>
        <v>172.8933502930909</v>
      </c>
      <c r="J70" s="3">
        <v>172</v>
      </c>
      <c r="K70" s="6">
        <v>11</v>
      </c>
      <c r="L70" s="6"/>
      <c r="M70">
        <v>16.8</v>
      </c>
      <c r="N70">
        <v>7.3</v>
      </c>
      <c r="O70" s="18">
        <v>-99</v>
      </c>
      <c r="P70" s="18">
        <v>-99</v>
      </c>
    </row>
    <row r="71" spans="1:16" ht="18" customHeight="1">
      <c r="A71" s="3">
        <v>5</v>
      </c>
      <c r="B71" s="4">
        <v>137</v>
      </c>
      <c r="C71" s="3">
        <v>1</v>
      </c>
      <c r="D71" s="5">
        <v>-1.9772705557100658</v>
      </c>
      <c r="E71" s="5">
        <v>-9.832444792324997</v>
      </c>
      <c r="F71" s="5">
        <v>-0.4351678487424271</v>
      </c>
      <c r="G71" s="28">
        <f t="shared" si="3"/>
        <v>2516575.836960687</v>
      </c>
      <c r="H71" s="28">
        <f t="shared" si="4"/>
        <v>6859871.364865911</v>
      </c>
      <c r="I71" s="28">
        <f t="shared" si="5"/>
        <v>173.15483215125758</v>
      </c>
      <c r="J71" s="3">
        <v>186</v>
      </c>
      <c r="K71" s="6">
        <v>11</v>
      </c>
      <c r="L71" s="6"/>
      <c r="M71">
        <v>16</v>
      </c>
      <c r="N71">
        <v>9.25</v>
      </c>
      <c r="O71" s="18">
        <v>3.395</v>
      </c>
      <c r="P71" s="18">
        <v>2.87</v>
      </c>
    </row>
    <row r="72" spans="1:16" ht="18" customHeight="1">
      <c r="A72" s="3">
        <v>5</v>
      </c>
      <c r="B72" s="4">
        <v>139</v>
      </c>
      <c r="C72" s="3">
        <v>2</v>
      </c>
      <c r="D72" s="5">
        <v>-2.6294266246631013</v>
      </c>
      <c r="E72" s="5">
        <v>-13.375207215500891</v>
      </c>
      <c r="F72" s="5">
        <v>-0.417163297993571</v>
      </c>
      <c r="G72" s="28">
        <f t="shared" si="3"/>
        <v>2516576.1928426637</v>
      </c>
      <c r="H72" s="28">
        <f t="shared" si="4"/>
        <v>6859867.780201192</v>
      </c>
      <c r="I72" s="28">
        <f t="shared" si="5"/>
        <v>173.17283670200644</v>
      </c>
      <c r="J72" s="3">
        <v>130</v>
      </c>
      <c r="K72" s="6">
        <v>11</v>
      </c>
      <c r="L72" s="6"/>
      <c r="M72">
        <v>13.25</v>
      </c>
      <c r="N72">
        <v>6.25</v>
      </c>
      <c r="O72" s="18">
        <v>-99</v>
      </c>
      <c r="P72" s="18">
        <v>-99</v>
      </c>
    </row>
    <row r="73" spans="1:16" ht="18" customHeight="1">
      <c r="A73" s="3">
        <v>5</v>
      </c>
      <c r="B73" s="4">
        <v>141</v>
      </c>
      <c r="C73" s="3">
        <v>1</v>
      </c>
      <c r="D73" s="5">
        <v>-0.38788122967296773</v>
      </c>
      <c r="E73" s="5">
        <v>-15.707003599213497</v>
      </c>
      <c r="F73" s="5">
        <v>-0.29365104971888933</v>
      </c>
      <c r="G73" s="28">
        <f t="shared" si="3"/>
        <v>2516578.993114058</v>
      </c>
      <c r="H73" s="28">
        <f t="shared" si="4"/>
        <v>6859866.161473219</v>
      </c>
      <c r="I73" s="28">
        <f t="shared" si="5"/>
        <v>173.2963489502811</v>
      </c>
      <c r="J73" s="3">
        <v>176</v>
      </c>
      <c r="K73" s="6">
        <v>11</v>
      </c>
      <c r="L73" s="6"/>
      <c r="M73">
        <v>14.75</v>
      </c>
      <c r="N73">
        <v>8.75</v>
      </c>
      <c r="O73" s="18">
        <v>-99</v>
      </c>
      <c r="P73" s="18">
        <v>-99</v>
      </c>
    </row>
    <row r="74" spans="1:16" ht="18" customHeight="1">
      <c r="A74" s="3">
        <v>5</v>
      </c>
      <c r="B74" s="4">
        <v>144</v>
      </c>
      <c r="C74" s="3">
        <v>1</v>
      </c>
      <c r="D74" s="5">
        <v>-5.310735120947052</v>
      </c>
      <c r="E74" s="5">
        <v>-13.888991253527148</v>
      </c>
      <c r="F74" s="5">
        <v>-0.6474841005805241</v>
      </c>
      <c r="G74" s="28">
        <f t="shared" si="3"/>
        <v>2516573.7591771972</v>
      </c>
      <c r="H74" s="28">
        <f t="shared" si="4"/>
        <v>6859866.5430020625</v>
      </c>
      <c r="I74" s="28">
        <f t="shared" si="5"/>
        <v>172.94251589941948</v>
      </c>
      <c r="J74" s="3">
        <v>154</v>
      </c>
      <c r="K74" s="6">
        <v>11</v>
      </c>
      <c r="L74" s="6"/>
      <c r="M74">
        <v>13.8</v>
      </c>
      <c r="N74">
        <v>9.3</v>
      </c>
      <c r="O74" s="18">
        <v>-99</v>
      </c>
      <c r="P74" s="18">
        <v>-99</v>
      </c>
    </row>
    <row r="75" spans="1:16" ht="18" customHeight="1">
      <c r="A75" s="3">
        <v>5</v>
      </c>
      <c r="B75" s="4">
        <v>145</v>
      </c>
      <c r="C75" s="3">
        <v>2</v>
      </c>
      <c r="D75" s="5">
        <v>-6.371376716756536</v>
      </c>
      <c r="E75" s="5">
        <v>-12.317355302592448</v>
      </c>
      <c r="F75" s="5">
        <v>-0.8479984111480757</v>
      </c>
      <c r="G75" s="28">
        <f t="shared" si="3"/>
        <v>2516572.3042971827</v>
      </c>
      <c r="H75" s="28">
        <f t="shared" si="4"/>
        <v>6859867.758865666</v>
      </c>
      <c r="I75" s="28">
        <f t="shared" si="5"/>
        <v>172.74200158885193</v>
      </c>
      <c r="J75" s="3">
        <v>117</v>
      </c>
      <c r="K75" s="6">
        <v>11</v>
      </c>
      <c r="L75" s="6" t="s">
        <v>69</v>
      </c>
      <c r="M75">
        <v>13.2</v>
      </c>
      <c r="N75">
        <v>4.9</v>
      </c>
      <c r="O75" s="18">
        <v>-99</v>
      </c>
      <c r="P75" s="18">
        <v>-99</v>
      </c>
    </row>
    <row r="76" spans="1:16" ht="18" customHeight="1">
      <c r="A76" s="3">
        <v>5</v>
      </c>
      <c r="B76" s="4">
        <v>147</v>
      </c>
      <c r="C76" s="3">
        <v>1</v>
      </c>
      <c r="D76" s="5">
        <v>-8.573199467598661</v>
      </c>
      <c r="E76" s="5">
        <v>-12.468305675689292</v>
      </c>
      <c r="F76" s="5">
        <v>-1.2169345229421213</v>
      </c>
      <c r="G76" s="28">
        <f t="shared" si="3"/>
        <v>2516570.230692533</v>
      </c>
      <c r="H76" s="28">
        <f t="shared" si="4"/>
        <v>6859867.003237981</v>
      </c>
      <c r="I76" s="28">
        <f t="shared" si="5"/>
        <v>172.37306547705788</v>
      </c>
      <c r="J76" s="3">
        <v>171</v>
      </c>
      <c r="K76" s="6">
        <v>11</v>
      </c>
      <c r="L76" s="6"/>
      <c r="M76">
        <v>15.45</v>
      </c>
      <c r="N76">
        <v>9.95</v>
      </c>
      <c r="O76" s="18">
        <v>-99</v>
      </c>
      <c r="P76" s="18">
        <v>-99</v>
      </c>
    </row>
    <row r="77" spans="1:16" ht="18" customHeight="1">
      <c r="A77" s="3">
        <v>5</v>
      </c>
      <c r="B77" s="4">
        <v>148</v>
      </c>
      <c r="C77" s="3">
        <v>2</v>
      </c>
      <c r="D77" s="5">
        <v>-10.003284505768928</v>
      </c>
      <c r="E77" s="5">
        <v>-12.56777740565556</v>
      </c>
      <c r="F77" s="5">
        <v>-1.3894215218835684</v>
      </c>
      <c r="G77" s="28">
        <f t="shared" si="3"/>
        <v>2516568.8842816083</v>
      </c>
      <c r="H77" s="28">
        <f t="shared" si="4"/>
        <v>6859866.511084081</v>
      </c>
      <c r="I77" s="28">
        <f t="shared" si="5"/>
        <v>172.20057847811643</v>
      </c>
      <c r="J77" s="3">
        <v>149</v>
      </c>
      <c r="K77" s="6">
        <v>11</v>
      </c>
      <c r="L77" s="6"/>
      <c r="M77">
        <v>14.05</v>
      </c>
      <c r="N77">
        <v>6.55</v>
      </c>
      <c r="O77" s="18">
        <v>-99</v>
      </c>
      <c r="P77" s="18">
        <v>-99</v>
      </c>
    </row>
    <row r="78" spans="1:16" ht="18" customHeight="1">
      <c r="A78" s="3">
        <v>5</v>
      </c>
      <c r="B78" s="4">
        <v>150</v>
      </c>
      <c r="C78" s="3">
        <v>2</v>
      </c>
      <c r="D78" s="5">
        <v>-13.535576614988766</v>
      </c>
      <c r="E78" s="5">
        <v>-16.007430857849148</v>
      </c>
      <c r="F78" s="5">
        <v>-1.3633412123246111</v>
      </c>
      <c r="G78" s="28">
        <f t="shared" si="3"/>
        <v>2516566.4443952874</v>
      </c>
      <c r="H78" s="28">
        <f t="shared" si="4"/>
        <v>6859862.226780384</v>
      </c>
      <c r="I78" s="28">
        <f t="shared" si="5"/>
        <v>172.2266587876754</v>
      </c>
      <c r="J78" s="3">
        <v>127</v>
      </c>
      <c r="K78" s="6">
        <v>11</v>
      </c>
      <c r="L78" s="6"/>
      <c r="M78">
        <v>13.3</v>
      </c>
      <c r="N78">
        <v>6.55</v>
      </c>
      <c r="O78" s="18">
        <v>-99</v>
      </c>
      <c r="P78" s="18">
        <v>-99</v>
      </c>
    </row>
    <row r="79" spans="1:16" ht="18" customHeight="1">
      <c r="A79" s="3">
        <v>5</v>
      </c>
      <c r="B79" s="4">
        <v>151</v>
      </c>
      <c r="C79" s="3">
        <v>1</v>
      </c>
      <c r="D79" s="5">
        <v>-10.810702868033173</v>
      </c>
      <c r="E79" s="5">
        <v>-17.98629923933793</v>
      </c>
      <c r="F79" s="5">
        <v>-0.8420132521467001</v>
      </c>
      <c r="G79" s="28">
        <f t="shared" si="3"/>
        <v>2516569.611166381</v>
      </c>
      <c r="H79" s="28">
        <f t="shared" si="4"/>
        <v>6859861.081172314</v>
      </c>
      <c r="I79" s="28">
        <f t="shared" si="5"/>
        <v>172.7479867478533</v>
      </c>
      <c r="J79" s="3">
        <v>202</v>
      </c>
      <c r="K79" s="6">
        <v>11</v>
      </c>
      <c r="L79" s="6"/>
      <c r="M79">
        <v>14.8</v>
      </c>
      <c r="N79">
        <v>8.05</v>
      </c>
      <c r="O79" s="18">
        <v>3.65</v>
      </c>
      <c r="P79" s="18">
        <v>3.1</v>
      </c>
    </row>
    <row r="80" spans="1:16" ht="18" customHeight="1">
      <c r="A80" s="3">
        <v>5</v>
      </c>
      <c r="B80" s="4">
        <v>152</v>
      </c>
      <c r="C80" s="3">
        <v>1</v>
      </c>
      <c r="D80" s="5">
        <v>-8.044305747348147</v>
      </c>
      <c r="E80" s="5">
        <v>-15.303202863663648</v>
      </c>
      <c r="F80" s="5">
        <v>-0.8841237638473696</v>
      </c>
      <c r="G80" s="28">
        <f t="shared" si="3"/>
        <v>2516571.525001125</v>
      </c>
      <c r="H80" s="28">
        <f t="shared" si="4"/>
        <v>6859864.426197838</v>
      </c>
      <c r="I80" s="28">
        <f t="shared" si="5"/>
        <v>172.70587623615265</v>
      </c>
      <c r="J80" s="3">
        <v>238</v>
      </c>
      <c r="K80" s="6">
        <v>11</v>
      </c>
      <c r="L80" s="6"/>
      <c r="M80">
        <v>16.75</v>
      </c>
      <c r="N80">
        <v>6.75</v>
      </c>
      <c r="O80" s="18">
        <v>-99</v>
      </c>
      <c r="P80" s="18">
        <v>-99</v>
      </c>
    </row>
    <row r="81" spans="1:16" ht="18" customHeight="1">
      <c r="A81" s="3">
        <v>5</v>
      </c>
      <c r="B81" s="4">
        <v>153</v>
      </c>
      <c r="C81" s="3">
        <v>1</v>
      </c>
      <c r="D81" s="5">
        <v>-6.325224361794505</v>
      </c>
      <c r="E81" s="5">
        <v>-17.02042596890582</v>
      </c>
      <c r="F81" s="5">
        <v>-0.6498754128026124</v>
      </c>
      <c r="G81" s="28">
        <f t="shared" si="3"/>
        <v>2516573.652869815</v>
      </c>
      <c r="H81" s="28">
        <f t="shared" si="4"/>
        <v>6859863.253052133</v>
      </c>
      <c r="I81" s="28">
        <f t="shared" si="5"/>
        <v>172.9401245871974</v>
      </c>
      <c r="J81" s="3">
        <v>193</v>
      </c>
      <c r="K81" s="6">
        <v>11</v>
      </c>
      <c r="L81" s="6"/>
      <c r="M81">
        <v>16.45</v>
      </c>
      <c r="N81">
        <v>8.45</v>
      </c>
      <c r="O81" s="18">
        <v>-99</v>
      </c>
      <c r="P81" s="18">
        <v>-99</v>
      </c>
    </row>
    <row r="82" spans="1:16" ht="18" customHeight="1">
      <c r="A82" s="3">
        <v>5</v>
      </c>
      <c r="B82" s="4">
        <v>154</v>
      </c>
      <c r="C82" s="3">
        <v>1</v>
      </c>
      <c r="D82" s="5">
        <v>-2.934756077641694</v>
      </c>
      <c r="E82" s="5">
        <v>-16.246149045525726</v>
      </c>
      <c r="F82" s="5">
        <v>-0.5278519801750344</v>
      </c>
      <c r="G82" s="28">
        <f t="shared" si="3"/>
        <v>2516576.6956427284</v>
      </c>
      <c r="H82" s="28">
        <f t="shared" si="4"/>
        <v>6859864.937187798</v>
      </c>
      <c r="I82" s="28">
        <f t="shared" si="5"/>
        <v>173.06214801982497</v>
      </c>
      <c r="J82" s="3">
        <v>147</v>
      </c>
      <c r="K82" s="6">
        <v>11</v>
      </c>
      <c r="L82" s="6"/>
      <c r="M82">
        <v>12.3</v>
      </c>
      <c r="N82">
        <v>7.8</v>
      </c>
      <c r="O82" s="18">
        <v>-99</v>
      </c>
      <c r="P82" s="18">
        <v>-99</v>
      </c>
    </row>
    <row r="83" spans="1:16" ht="18" customHeight="1">
      <c r="A83" s="3">
        <v>5</v>
      </c>
      <c r="B83" s="4">
        <v>155</v>
      </c>
      <c r="C83" s="3">
        <v>2</v>
      </c>
      <c r="D83" s="5">
        <v>-0.7451213849443783</v>
      </c>
      <c r="E83" s="5">
        <v>-19.08919398295446</v>
      </c>
      <c r="F83" s="5">
        <v>-0.6685060614740681</v>
      </c>
      <c r="G83" s="28">
        <f t="shared" si="3"/>
        <v>2516579.5878161173</v>
      </c>
      <c r="H83" s="28">
        <f t="shared" si="4"/>
        <v>6859862.812867273</v>
      </c>
      <c r="I83" s="28">
        <f t="shared" si="5"/>
        <v>172.92149393852594</v>
      </c>
      <c r="J83" s="3">
        <v>112</v>
      </c>
      <c r="K83" s="6">
        <v>11</v>
      </c>
      <c r="L83" s="6"/>
      <c r="M83">
        <v>11.8</v>
      </c>
      <c r="N83">
        <v>6.55</v>
      </c>
      <c r="O83" s="18">
        <v>-99</v>
      </c>
      <c r="P83" s="18">
        <v>-99</v>
      </c>
    </row>
    <row r="84" spans="1:16" ht="18" customHeight="1">
      <c r="A84" s="3">
        <v>5</v>
      </c>
      <c r="B84" s="4">
        <v>158</v>
      </c>
      <c r="C84" s="3">
        <v>1</v>
      </c>
      <c r="D84" s="5">
        <v>-3.74025791957598</v>
      </c>
      <c r="E84" s="5">
        <v>-19.36275340643259</v>
      </c>
      <c r="F84" s="5">
        <v>-0.723200510451612</v>
      </c>
      <c r="G84" s="28">
        <f t="shared" si="3"/>
        <v>2516576.786013408</v>
      </c>
      <c r="H84" s="28">
        <f t="shared" si="4"/>
        <v>6859861.719441832</v>
      </c>
      <c r="I84" s="28">
        <f t="shared" si="5"/>
        <v>172.86679948954838</v>
      </c>
      <c r="J84" s="3">
        <v>226</v>
      </c>
      <c r="K84" s="6">
        <v>11</v>
      </c>
      <c r="L84" s="6"/>
      <c r="M84">
        <v>16.7</v>
      </c>
      <c r="N84">
        <v>9.4</v>
      </c>
      <c r="O84" s="18">
        <v>3.795</v>
      </c>
      <c r="P84" s="18">
        <v>3.375</v>
      </c>
    </row>
    <row r="85" spans="1:16" ht="18" customHeight="1">
      <c r="A85" s="3">
        <v>5</v>
      </c>
      <c r="B85" s="4">
        <v>161</v>
      </c>
      <c r="C85" s="3">
        <v>2</v>
      </c>
      <c r="D85" s="5">
        <v>-7.86589893118661</v>
      </c>
      <c r="E85" s="5">
        <v>-18.230263092949233</v>
      </c>
      <c r="F85" s="5">
        <v>-0.7059133754552728</v>
      </c>
      <c r="G85" s="28">
        <f t="shared" si="3"/>
        <v>2516572.5081273676</v>
      </c>
      <c r="H85" s="28">
        <f t="shared" si="4"/>
        <v>6859861.663414211</v>
      </c>
      <c r="I85" s="28">
        <f t="shared" si="5"/>
        <v>172.88408662454472</v>
      </c>
      <c r="J85" s="3">
        <v>96</v>
      </c>
      <c r="K85" s="6">
        <v>11</v>
      </c>
      <c r="L85" s="6"/>
      <c r="M85">
        <v>8.9</v>
      </c>
      <c r="N85">
        <v>1.2</v>
      </c>
      <c r="O85" s="18">
        <v>-99</v>
      </c>
      <c r="P85" s="18">
        <v>-99</v>
      </c>
    </row>
    <row r="86" spans="1:16" ht="18" customHeight="1">
      <c r="A86" s="3">
        <v>6</v>
      </c>
      <c r="B86" s="4">
        <v>163</v>
      </c>
      <c r="C86" s="3">
        <v>2</v>
      </c>
      <c r="D86" s="5">
        <v>-5.992270865225298</v>
      </c>
      <c r="E86" s="5">
        <v>-1.5768493268408328</v>
      </c>
      <c r="F86" s="5">
        <v>-0.7166079571258249</v>
      </c>
      <c r="G86" s="28">
        <f t="shared" si="3"/>
        <v>2516569.690034491</v>
      </c>
      <c r="H86" s="28">
        <f t="shared" si="4"/>
        <v>6859878.183251521</v>
      </c>
      <c r="I86" s="28">
        <f t="shared" si="5"/>
        <v>172.87339204287417</v>
      </c>
      <c r="J86" s="3">
        <v>144</v>
      </c>
      <c r="K86" s="6">
        <v>11</v>
      </c>
      <c r="L86" s="6"/>
      <c r="M86">
        <v>14.7</v>
      </c>
      <c r="N86">
        <v>6.5</v>
      </c>
      <c r="O86" s="18">
        <v>-99</v>
      </c>
      <c r="P86" s="18">
        <v>-99</v>
      </c>
    </row>
    <row r="87" spans="1:16" ht="18" customHeight="1">
      <c r="A87" s="3">
        <v>6</v>
      </c>
      <c r="B87" s="4">
        <v>165</v>
      </c>
      <c r="C87" s="3">
        <v>2</v>
      </c>
      <c r="D87" s="5">
        <v>-6.504941212863196</v>
      </c>
      <c r="E87" s="5">
        <v>-4.315566764844593</v>
      </c>
      <c r="F87" s="5">
        <v>-0.9292613849051982</v>
      </c>
      <c r="G87" s="28">
        <f t="shared" si="3"/>
        <v>2516569.956957985</v>
      </c>
      <c r="H87" s="28">
        <f t="shared" si="4"/>
        <v>6859875.4097778965</v>
      </c>
      <c r="I87" s="28">
        <f t="shared" si="5"/>
        <v>172.6607386150948</v>
      </c>
      <c r="J87" s="3">
        <v>142</v>
      </c>
      <c r="K87" s="6">
        <v>11</v>
      </c>
      <c r="L87" s="6"/>
      <c r="M87">
        <v>16.1</v>
      </c>
      <c r="N87">
        <v>5.7</v>
      </c>
      <c r="O87" s="18">
        <v>-99</v>
      </c>
      <c r="P87" s="18">
        <v>-99</v>
      </c>
    </row>
    <row r="88" spans="1:16" ht="18" customHeight="1">
      <c r="A88" s="3">
        <v>6</v>
      </c>
      <c r="B88" s="4">
        <v>168</v>
      </c>
      <c r="C88" s="3">
        <v>2</v>
      </c>
      <c r="D88" s="5">
        <v>-9.720019309010596</v>
      </c>
      <c r="E88" s="5">
        <v>-2.924109824442257</v>
      </c>
      <c r="F88" s="5">
        <v>-1.2515530133375006</v>
      </c>
      <c r="G88" s="28">
        <f t="shared" si="3"/>
        <v>2516566.4821065725</v>
      </c>
      <c r="H88" s="28">
        <f t="shared" si="4"/>
        <v>6859875.855072452</v>
      </c>
      <c r="I88" s="28">
        <f t="shared" si="5"/>
        <v>172.3384469866625</v>
      </c>
      <c r="J88" s="3">
        <v>124</v>
      </c>
      <c r="K88" s="6">
        <v>11</v>
      </c>
      <c r="L88" s="6"/>
      <c r="M88">
        <v>13.9</v>
      </c>
      <c r="N88">
        <v>4.8</v>
      </c>
      <c r="O88" s="18">
        <v>-99</v>
      </c>
      <c r="P88" s="18">
        <v>-99</v>
      </c>
    </row>
    <row r="89" spans="1:16" ht="18" customHeight="1">
      <c r="A89" s="3">
        <v>6</v>
      </c>
      <c r="B89" s="4">
        <v>169</v>
      </c>
      <c r="C89" s="3">
        <v>1</v>
      </c>
      <c r="D89" s="5">
        <v>-8.30401921222028</v>
      </c>
      <c r="E89" s="5">
        <v>-4.080380605035055</v>
      </c>
      <c r="F89" s="5">
        <v>-1.0754641160377842</v>
      </c>
      <c r="G89" s="28">
        <f t="shared" si="3"/>
        <v>2516568.163220778</v>
      </c>
      <c r="H89" s="28">
        <f t="shared" si="4"/>
        <v>6859875.136829165</v>
      </c>
      <c r="I89" s="28">
        <f t="shared" si="5"/>
        <v>172.51453588396222</v>
      </c>
      <c r="J89" s="3">
        <v>143</v>
      </c>
      <c r="K89" s="6">
        <v>11</v>
      </c>
      <c r="L89" s="6"/>
      <c r="M89">
        <v>14.3</v>
      </c>
      <c r="N89">
        <v>8.5</v>
      </c>
      <c r="O89" s="18">
        <v>-99</v>
      </c>
      <c r="P89" s="18">
        <v>-99</v>
      </c>
    </row>
    <row r="90" spans="1:16" ht="18" customHeight="1">
      <c r="A90" s="3">
        <v>6</v>
      </c>
      <c r="B90" s="4">
        <v>171</v>
      </c>
      <c r="C90" s="3">
        <v>2</v>
      </c>
      <c r="D90" s="5">
        <v>-8.81997986592272</v>
      </c>
      <c r="E90" s="5">
        <v>-6.635127673425395</v>
      </c>
      <c r="F90" s="5">
        <v>-1.4260213641730972</v>
      </c>
      <c r="G90" s="28">
        <f t="shared" si="3"/>
        <v>2516568.3759653354</v>
      </c>
      <c r="H90" s="28">
        <f t="shared" si="4"/>
        <v>6859872.539197988</v>
      </c>
      <c r="I90" s="28">
        <f t="shared" si="5"/>
        <v>172.1639786358269</v>
      </c>
      <c r="J90" s="3">
        <v>119</v>
      </c>
      <c r="K90" s="6">
        <v>11</v>
      </c>
      <c r="L90" s="6"/>
      <c r="M90">
        <v>13</v>
      </c>
      <c r="N90">
        <v>4.9</v>
      </c>
      <c r="O90" s="18">
        <v>-99</v>
      </c>
      <c r="P90" s="18">
        <v>-99</v>
      </c>
    </row>
    <row r="91" spans="1:16" ht="18" customHeight="1">
      <c r="A91" s="3">
        <v>6</v>
      </c>
      <c r="B91" s="4">
        <v>173</v>
      </c>
      <c r="C91" s="3">
        <v>1</v>
      </c>
      <c r="D91" s="5">
        <v>-12.169103671284978</v>
      </c>
      <c r="E91" s="5">
        <v>-8.483721933271992</v>
      </c>
      <c r="F91" s="5">
        <v>-1.6428534661313565</v>
      </c>
      <c r="G91" s="28">
        <f t="shared" si="3"/>
        <v>2516565.670839275</v>
      </c>
      <c r="H91" s="28">
        <f t="shared" si="4"/>
        <v>6859869.834346052</v>
      </c>
      <c r="I91" s="28">
        <f t="shared" si="5"/>
        <v>171.94714653386865</v>
      </c>
      <c r="J91" s="3">
        <v>189</v>
      </c>
      <c r="K91" s="6">
        <v>11</v>
      </c>
      <c r="L91" s="6"/>
      <c r="M91">
        <v>15.7</v>
      </c>
      <c r="N91">
        <v>8.4</v>
      </c>
      <c r="O91" s="18">
        <v>-99</v>
      </c>
      <c r="P91" s="18">
        <v>-99</v>
      </c>
    </row>
    <row r="92" spans="1:16" ht="18" customHeight="1">
      <c r="A92" s="3">
        <v>6</v>
      </c>
      <c r="B92" s="4">
        <v>175</v>
      </c>
      <c r="C92" s="3">
        <v>2</v>
      </c>
      <c r="D92" s="5">
        <v>-11.692973251987736</v>
      </c>
      <c r="E92" s="5">
        <v>-5.071475843788391</v>
      </c>
      <c r="F92" s="5">
        <v>-1.7236416292476582</v>
      </c>
      <c r="G92" s="28">
        <f t="shared" si="3"/>
        <v>2516565.182029615</v>
      </c>
      <c r="H92" s="28">
        <f t="shared" si="4"/>
        <v>6859873.244798906</v>
      </c>
      <c r="I92" s="28">
        <f t="shared" si="5"/>
        <v>171.86635837075235</v>
      </c>
      <c r="J92" s="3">
        <v>116</v>
      </c>
      <c r="K92" s="6">
        <v>11</v>
      </c>
      <c r="L92" s="6"/>
      <c r="M92">
        <v>12.5</v>
      </c>
      <c r="N92">
        <v>3.9</v>
      </c>
      <c r="O92" s="18">
        <v>-99</v>
      </c>
      <c r="P92" s="18">
        <v>-99</v>
      </c>
    </row>
    <row r="93" spans="1:16" ht="18" customHeight="1">
      <c r="A93" s="3">
        <v>6</v>
      </c>
      <c r="B93" s="4">
        <v>177</v>
      </c>
      <c r="C93" s="3">
        <v>1</v>
      </c>
      <c r="D93" s="5">
        <v>-13.720623284231044</v>
      </c>
      <c r="E93" s="5">
        <v>-1.8628584288366257</v>
      </c>
      <c r="F93" s="5">
        <v>-1.4710642966240086</v>
      </c>
      <c r="G93" s="28">
        <f t="shared" si="3"/>
        <v>2516562.344109106</v>
      </c>
      <c r="H93" s="28">
        <f t="shared" si="4"/>
        <v>6859875.765274566</v>
      </c>
      <c r="I93" s="28">
        <f t="shared" si="5"/>
        <v>172.118935703376</v>
      </c>
      <c r="J93" s="3">
        <v>231</v>
      </c>
      <c r="K93" s="6">
        <v>11</v>
      </c>
      <c r="L93" s="6"/>
      <c r="M93">
        <v>17.4</v>
      </c>
      <c r="N93">
        <v>8.4</v>
      </c>
      <c r="O93" s="18">
        <v>5.305</v>
      </c>
      <c r="P93" s="18">
        <v>3.15</v>
      </c>
    </row>
    <row r="94" spans="1:16" ht="18" customHeight="1">
      <c r="A94" s="3">
        <v>6</v>
      </c>
      <c r="B94" s="4">
        <v>180</v>
      </c>
      <c r="C94" s="3">
        <v>2</v>
      </c>
      <c r="D94" s="5">
        <v>-13.69239509944166</v>
      </c>
      <c r="E94" s="5">
        <v>-7.53930975582681</v>
      </c>
      <c r="F94" s="5">
        <v>-1.7975355007283436</v>
      </c>
      <c r="G94" s="28">
        <f t="shared" si="3"/>
        <v>2516563.9453932894</v>
      </c>
      <c r="H94" s="28">
        <f t="shared" si="4"/>
        <v>6859870.319286549</v>
      </c>
      <c r="I94" s="28">
        <f t="shared" si="5"/>
        <v>171.79246449927166</v>
      </c>
      <c r="J94" s="3">
        <v>127</v>
      </c>
      <c r="K94" s="6">
        <v>11</v>
      </c>
      <c r="L94" s="6"/>
      <c r="M94">
        <v>13.7</v>
      </c>
      <c r="N94">
        <v>5.1</v>
      </c>
      <c r="O94" s="18">
        <v>-99</v>
      </c>
      <c r="P94" s="18">
        <v>-99</v>
      </c>
    </row>
    <row r="95" spans="1:16" ht="18" customHeight="1">
      <c r="A95" s="3">
        <v>6</v>
      </c>
      <c r="B95" s="4">
        <v>183</v>
      </c>
      <c r="C95" s="3">
        <v>1</v>
      </c>
      <c r="D95" s="5">
        <v>-15.603111944906846</v>
      </c>
      <c r="E95" s="5">
        <v>-9.239236970023345</v>
      </c>
      <c r="F95" s="5">
        <v>-1.9082514618872923</v>
      </c>
      <c r="G95" s="28">
        <f t="shared" si="3"/>
        <v>2516562.581031101</v>
      </c>
      <c r="H95" s="28">
        <f t="shared" si="4"/>
        <v>6859868.15616214</v>
      </c>
      <c r="I95" s="28">
        <f t="shared" si="5"/>
        <v>171.6817485381127</v>
      </c>
      <c r="J95" s="3">
        <v>145</v>
      </c>
      <c r="K95" s="6">
        <v>11</v>
      </c>
      <c r="L95" s="6"/>
      <c r="M95">
        <v>14.8</v>
      </c>
      <c r="N95">
        <v>6.8</v>
      </c>
      <c r="O95" s="18">
        <v>-99</v>
      </c>
      <c r="P95" s="18">
        <v>-99</v>
      </c>
    </row>
    <row r="96" spans="1:16" ht="18" customHeight="1">
      <c r="A96" s="3">
        <v>6</v>
      </c>
      <c r="B96" s="4">
        <v>185</v>
      </c>
      <c r="C96" s="3">
        <v>2</v>
      </c>
      <c r="D96" s="5">
        <v>-18.72292638701215</v>
      </c>
      <c r="E96" s="5">
        <v>-8.520128579240712</v>
      </c>
      <c r="F96" s="5">
        <v>-2.0072726108360763</v>
      </c>
      <c r="G96" s="28">
        <f t="shared" si="3"/>
        <v>2516559.3841591254</v>
      </c>
      <c r="H96" s="28">
        <f t="shared" si="4"/>
        <v>6859867.98189623</v>
      </c>
      <c r="I96" s="28">
        <f t="shared" si="5"/>
        <v>171.58272738916392</v>
      </c>
      <c r="J96" s="3">
        <v>112</v>
      </c>
      <c r="K96" s="6">
        <v>11</v>
      </c>
      <c r="L96" s="6"/>
      <c r="M96">
        <v>11.7</v>
      </c>
      <c r="N96">
        <v>5.6</v>
      </c>
      <c r="O96" s="18">
        <v>-99</v>
      </c>
      <c r="P96" s="18">
        <v>-99</v>
      </c>
    </row>
    <row r="97" spans="1:16" ht="18" customHeight="1">
      <c r="A97" s="3">
        <v>6</v>
      </c>
      <c r="B97" s="4">
        <v>186</v>
      </c>
      <c r="C97" s="3">
        <v>1</v>
      </c>
      <c r="D97" s="5">
        <v>-16.586483542086665</v>
      </c>
      <c r="E97" s="5">
        <v>-4.8548909323627045</v>
      </c>
      <c r="F97" s="5">
        <v>-1.6622698239450504</v>
      </c>
      <c r="G97" s="28">
        <f t="shared" si="3"/>
        <v>2516560.420384768</v>
      </c>
      <c r="H97" s="28">
        <f t="shared" si="4"/>
        <v>6859872.095847064</v>
      </c>
      <c r="I97" s="28">
        <f t="shared" si="5"/>
        <v>171.92773017605495</v>
      </c>
      <c r="J97" s="3">
        <v>163</v>
      </c>
      <c r="K97" s="6">
        <v>11</v>
      </c>
      <c r="L97" s="6"/>
      <c r="M97">
        <v>14.3</v>
      </c>
      <c r="N97">
        <v>6.3</v>
      </c>
      <c r="O97" s="18">
        <v>-99</v>
      </c>
      <c r="P97" s="18">
        <v>-99</v>
      </c>
    </row>
    <row r="98" spans="1:16" ht="18" customHeight="1">
      <c r="A98" s="3">
        <v>6</v>
      </c>
      <c r="B98" s="4">
        <v>188</v>
      </c>
      <c r="C98" s="3">
        <v>1</v>
      </c>
      <c r="D98" s="5">
        <v>-18.871440157607925</v>
      </c>
      <c r="E98" s="5">
        <v>-4.05637060142693</v>
      </c>
      <c r="F98" s="5">
        <v>-1.5815849725951971</v>
      </c>
      <c r="G98" s="28">
        <f t="shared" si="3"/>
        <v>2516558.0036046947</v>
      </c>
      <c r="H98" s="28">
        <f t="shared" si="4"/>
        <v>6859872.2293968</v>
      </c>
      <c r="I98" s="28">
        <f t="shared" si="5"/>
        <v>172.0084150274048</v>
      </c>
      <c r="J98" s="3">
        <v>215</v>
      </c>
      <c r="K98" s="6">
        <v>11</v>
      </c>
      <c r="L98" s="6"/>
      <c r="M98">
        <v>16.7</v>
      </c>
      <c r="N98">
        <v>7.3</v>
      </c>
      <c r="O98" s="18">
        <v>-99</v>
      </c>
      <c r="P98" s="18">
        <v>-99</v>
      </c>
    </row>
    <row r="99" spans="1:16" ht="18" customHeight="1">
      <c r="A99" s="3">
        <v>6</v>
      </c>
      <c r="B99" s="4">
        <v>189</v>
      </c>
      <c r="C99" s="3">
        <v>1</v>
      </c>
      <c r="D99" s="5">
        <v>-19.367578155340627</v>
      </c>
      <c r="E99" s="5">
        <v>-1.9727136853548901</v>
      </c>
      <c r="F99" s="5">
        <v>-1.5966847669508768</v>
      </c>
      <c r="G99" s="28">
        <f t="shared" si="3"/>
        <v>2516556.949097054</v>
      </c>
      <c r="H99" s="28">
        <f t="shared" si="4"/>
        <v>6859874.093744593</v>
      </c>
      <c r="I99" s="28">
        <f t="shared" si="5"/>
        <v>171.99331523304912</v>
      </c>
      <c r="J99" s="3">
        <v>164</v>
      </c>
      <c r="K99" s="6">
        <v>11</v>
      </c>
      <c r="L99" s="6"/>
      <c r="M99">
        <v>15.7</v>
      </c>
      <c r="N99">
        <v>8.3</v>
      </c>
      <c r="O99" s="18">
        <v>3.96</v>
      </c>
      <c r="P99" s="18">
        <v>2.34</v>
      </c>
    </row>
    <row r="100" spans="1:16" ht="18" customHeight="1">
      <c r="A100" s="3">
        <v>6</v>
      </c>
      <c r="B100" s="4">
        <v>191</v>
      </c>
      <c r="C100" s="3">
        <v>2</v>
      </c>
      <c r="D100" s="5">
        <v>-20.52430362642525</v>
      </c>
      <c r="E100" s="5">
        <v>-4.4805467195070525</v>
      </c>
      <c r="F100" s="5">
        <v>-1.7463652614174558</v>
      </c>
      <c r="G100" s="28">
        <f t="shared" si="3"/>
        <v>2516556.5331981825</v>
      </c>
      <c r="H100" s="28">
        <f t="shared" si="4"/>
        <v>6859871.363493969</v>
      </c>
      <c r="I100" s="28">
        <f t="shared" si="5"/>
        <v>171.84363473858255</v>
      </c>
      <c r="J100" s="3">
        <v>110</v>
      </c>
      <c r="K100" s="6">
        <v>11</v>
      </c>
      <c r="L100" s="6"/>
      <c r="M100">
        <v>11.6</v>
      </c>
      <c r="N100">
        <v>5.4</v>
      </c>
      <c r="O100" s="18">
        <v>-99</v>
      </c>
      <c r="P100" s="18">
        <v>-99</v>
      </c>
    </row>
    <row r="101" spans="1:16" ht="18" customHeight="1">
      <c r="A101" s="3">
        <v>7</v>
      </c>
      <c r="B101" s="4">
        <v>192</v>
      </c>
      <c r="C101" s="3">
        <v>2</v>
      </c>
      <c r="D101" s="5">
        <v>-3.110302990276295</v>
      </c>
      <c r="E101" s="5">
        <v>0.5154823556211678</v>
      </c>
      <c r="F101" s="5">
        <v>-0.40290300244509847</v>
      </c>
      <c r="G101" s="28">
        <f t="shared" si="3"/>
        <v>2516571.878734913</v>
      </c>
      <c r="H101" s="28">
        <f t="shared" si="4"/>
        <v>6859880.992732107</v>
      </c>
      <c r="I101" s="28">
        <f t="shared" si="5"/>
        <v>173.1870969975549</v>
      </c>
      <c r="J101" s="3">
        <v>120</v>
      </c>
      <c r="K101" s="6">
        <v>11</v>
      </c>
      <c r="L101" s="6"/>
      <c r="M101">
        <v>13.2</v>
      </c>
      <c r="N101">
        <v>6.9</v>
      </c>
      <c r="O101" s="18">
        <v>-99</v>
      </c>
      <c r="P101" s="18">
        <v>-99</v>
      </c>
    </row>
    <row r="102" spans="1:16" ht="18" customHeight="1">
      <c r="A102" s="3">
        <v>7</v>
      </c>
      <c r="B102" s="4">
        <v>193</v>
      </c>
      <c r="C102" s="3">
        <v>1</v>
      </c>
      <c r="D102" s="5">
        <v>-5.154132212815024</v>
      </c>
      <c r="E102" s="5">
        <v>1.3793131290570046</v>
      </c>
      <c r="F102" s="5">
        <v>-0.47238862896771694</v>
      </c>
      <c r="G102" s="28">
        <f t="shared" si="3"/>
        <v>2516569.67551347</v>
      </c>
      <c r="H102" s="28">
        <f t="shared" si="4"/>
        <v>6859881.255898914</v>
      </c>
      <c r="I102" s="28">
        <f t="shared" si="5"/>
        <v>173.1176113710323</v>
      </c>
      <c r="J102" s="3">
        <v>182</v>
      </c>
      <c r="K102" s="6">
        <v>11</v>
      </c>
      <c r="L102" s="6"/>
      <c r="M102">
        <v>15.5</v>
      </c>
      <c r="N102">
        <v>9</v>
      </c>
      <c r="O102" s="18">
        <v>-99</v>
      </c>
      <c r="P102" s="18">
        <v>-99</v>
      </c>
    </row>
    <row r="103" spans="1:16" ht="18" customHeight="1">
      <c r="A103" s="3">
        <v>7</v>
      </c>
      <c r="B103" s="4">
        <v>195</v>
      </c>
      <c r="C103" s="3">
        <v>1</v>
      </c>
      <c r="D103" s="5">
        <v>-5.02885149966185</v>
      </c>
      <c r="E103" s="5">
        <v>3.884758881685609</v>
      </c>
      <c r="F103" s="5">
        <v>-0.38710176713018285</v>
      </c>
      <c r="G103" s="28">
        <f t="shared" si="3"/>
        <v>2516569.1010837476</v>
      </c>
      <c r="H103" s="28">
        <f t="shared" si="4"/>
        <v>6859883.697821143</v>
      </c>
      <c r="I103" s="28">
        <f t="shared" si="5"/>
        <v>173.2028982328698</v>
      </c>
      <c r="J103" s="3">
        <v>195</v>
      </c>
      <c r="K103" s="6">
        <v>11</v>
      </c>
      <c r="L103" s="6"/>
      <c r="M103">
        <v>16.4</v>
      </c>
      <c r="N103">
        <v>8.3</v>
      </c>
      <c r="O103" s="18">
        <v>-99</v>
      </c>
      <c r="P103" s="18">
        <v>-99</v>
      </c>
    </row>
    <row r="104" spans="1:16" ht="18" customHeight="1">
      <c r="A104" s="3">
        <v>7</v>
      </c>
      <c r="B104" s="4">
        <v>196</v>
      </c>
      <c r="C104" s="3">
        <v>1</v>
      </c>
      <c r="D104" s="5">
        <v>-7.469679300911265</v>
      </c>
      <c r="E104" s="5">
        <v>1.1393234287312293</v>
      </c>
      <c r="F104" s="5">
        <v>-0.7165058633192876</v>
      </c>
      <c r="G104" s="28">
        <f t="shared" si="3"/>
        <v>2516567.5173367583</v>
      </c>
      <c r="H104" s="28">
        <f t="shared" si="4"/>
        <v>6859880.383186676</v>
      </c>
      <c r="I104" s="28">
        <f t="shared" si="5"/>
        <v>172.8734941366807</v>
      </c>
      <c r="J104" s="3">
        <v>188</v>
      </c>
      <c r="K104" s="6">
        <v>11</v>
      </c>
      <c r="L104" s="6"/>
      <c r="M104">
        <v>15.5</v>
      </c>
      <c r="N104">
        <v>8.1</v>
      </c>
      <c r="O104" s="18">
        <v>-99</v>
      </c>
      <c r="P104" s="18">
        <v>-99</v>
      </c>
    </row>
    <row r="105" spans="1:16" ht="18" customHeight="1">
      <c r="A105" s="3">
        <v>7</v>
      </c>
      <c r="B105" s="4">
        <v>200</v>
      </c>
      <c r="C105" s="3">
        <v>1</v>
      </c>
      <c r="D105" s="5">
        <v>-10.456058992782317</v>
      </c>
      <c r="E105" s="5">
        <v>5.786954730570264</v>
      </c>
      <c r="F105" s="5">
        <v>-0.9948893302998411</v>
      </c>
      <c r="G105" s="28">
        <f t="shared" si="3"/>
        <v>2516563.3592291404</v>
      </c>
      <c r="H105" s="28">
        <f t="shared" si="4"/>
        <v>6859884.020367097</v>
      </c>
      <c r="I105" s="28">
        <f t="shared" si="5"/>
        <v>172.59511066970018</v>
      </c>
      <c r="J105" s="3">
        <v>167</v>
      </c>
      <c r="K105" s="6">
        <v>11</v>
      </c>
      <c r="L105" s="6"/>
      <c r="M105">
        <v>15.7</v>
      </c>
      <c r="N105">
        <v>9.1</v>
      </c>
      <c r="O105" s="18">
        <v>-99</v>
      </c>
      <c r="P105" s="18">
        <v>-99</v>
      </c>
    </row>
    <row r="106" spans="1:16" ht="18" customHeight="1">
      <c r="A106" s="3">
        <v>7</v>
      </c>
      <c r="B106" s="4">
        <v>202</v>
      </c>
      <c r="C106" s="3">
        <v>1</v>
      </c>
      <c r="D106" s="5">
        <v>-10.84452111958854</v>
      </c>
      <c r="E106" s="5">
        <v>3.130001512072453</v>
      </c>
      <c r="F106" s="5">
        <v>-0.9024675939188026</v>
      </c>
      <c r="G106" s="28">
        <f t="shared" si="3"/>
        <v>2516563.7228148878</v>
      </c>
      <c r="H106" s="28">
        <f t="shared" si="4"/>
        <v>6859881.359895591</v>
      </c>
      <c r="I106" s="28">
        <f t="shared" si="5"/>
        <v>172.6875324060812</v>
      </c>
      <c r="J106" s="3">
        <v>149</v>
      </c>
      <c r="K106" s="6">
        <v>11</v>
      </c>
      <c r="L106" s="6"/>
      <c r="M106">
        <v>14.5</v>
      </c>
      <c r="N106">
        <v>8.5</v>
      </c>
      <c r="O106" s="18">
        <v>2.73</v>
      </c>
      <c r="P106" s="18">
        <v>2.235</v>
      </c>
    </row>
    <row r="107" spans="1:16" ht="18" customHeight="1">
      <c r="A107" s="3">
        <v>7</v>
      </c>
      <c r="B107" s="4">
        <v>203</v>
      </c>
      <c r="C107" s="3">
        <v>1</v>
      </c>
      <c r="D107" s="5">
        <v>-11.262715655344643</v>
      </c>
      <c r="E107" s="5">
        <v>0.24729518853260007</v>
      </c>
      <c r="F107" s="5">
        <v>-1.2881200817981118</v>
      </c>
      <c r="G107" s="28">
        <f t="shared" si="3"/>
        <v>2516564.120439</v>
      </c>
      <c r="H107" s="28">
        <f t="shared" si="4"/>
        <v>6859878.4742799755</v>
      </c>
      <c r="I107" s="28">
        <f t="shared" si="5"/>
        <v>172.3018799182019</v>
      </c>
      <c r="J107" s="3">
        <v>161</v>
      </c>
      <c r="K107" s="6">
        <v>11</v>
      </c>
      <c r="L107" s="6"/>
      <c r="M107">
        <v>15.4</v>
      </c>
      <c r="N107">
        <v>8.8</v>
      </c>
      <c r="O107" s="18">
        <v>-99</v>
      </c>
      <c r="P107" s="18">
        <v>-99</v>
      </c>
    </row>
    <row r="108" spans="1:16" ht="18" customHeight="1">
      <c r="A108" s="3">
        <v>7</v>
      </c>
      <c r="B108" s="4">
        <v>205</v>
      </c>
      <c r="C108" s="3">
        <v>1</v>
      </c>
      <c r="D108" s="5">
        <v>-14.016865303946604</v>
      </c>
      <c r="E108" s="5">
        <v>4.528275125241491</v>
      </c>
      <c r="F108" s="5">
        <v>-1.1905028524906345</v>
      </c>
      <c r="G108" s="28">
        <f t="shared" si="3"/>
        <v>2516560.287130963</v>
      </c>
      <c r="H108" s="28">
        <f t="shared" si="4"/>
        <v>6859881.823590203</v>
      </c>
      <c r="I108" s="28">
        <f t="shared" si="5"/>
        <v>172.39949714750938</v>
      </c>
      <c r="J108" s="3">
        <v>203</v>
      </c>
      <c r="K108" s="6">
        <v>11</v>
      </c>
      <c r="L108" s="6" t="s">
        <v>78</v>
      </c>
      <c r="M108">
        <v>17</v>
      </c>
      <c r="N108">
        <v>8.9</v>
      </c>
      <c r="O108" s="18">
        <v>-99</v>
      </c>
      <c r="P108" s="18">
        <v>-99</v>
      </c>
    </row>
    <row r="109" spans="1:16" ht="18" customHeight="1">
      <c r="A109" s="3">
        <v>7</v>
      </c>
      <c r="B109" s="4">
        <v>207</v>
      </c>
      <c r="C109" s="3">
        <v>2</v>
      </c>
      <c r="D109" s="5">
        <v>-10.037857984475716</v>
      </c>
      <c r="E109" s="5">
        <v>8.731936453227808</v>
      </c>
      <c r="F109" s="5">
        <v>-1.057207549783323</v>
      </c>
      <c r="G109" s="28">
        <f t="shared" si="3"/>
        <v>2516562.944341366</v>
      </c>
      <c r="H109" s="28">
        <f t="shared" si="4"/>
        <v>6859886.965817413</v>
      </c>
      <c r="I109" s="28">
        <f t="shared" si="5"/>
        <v>172.53279245021668</v>
      </c>
      <c r="J109" s="3">
        <v>143</v>
      </c>
      <c r="K109" s="6">
        <v>11</v>
      </c>
      <c r="L109" s="6"/>
      <c r="M109">
        <v>14.4</v>
      </c>
      <c r="N109">
        <v>6.9</v>
      </c>
      <c r="O109" s="18">
        <v>-99</v>
      </c>
      <c r="P109" s="18">
        <v>-99</v>
      </c>
    </row>
    <row r="110" spans="1:16" ht="18" customHeight="1">
      <c r="A110" s="3">
        <v>7</v>
      </c>
      <c r="B110" s="4">
        <v>208</v>
      </c>
      <c r="C110" s="3">
        <v>2</v>
      </c>
      <c r="D110" s="5">
        <v>-12.099135120682348</v>
      </c>
      <c r="E110" s="5">
        <v>8.60200281660785</v>
      </c>
      <c r="F110" s="5">
        <v>-1.1455253491974478</v>
      </c>
      <c r="G110" s="28">
        <f t="shared" si="3"/>
        <v>2516560.9999417644</v>
      </c>
      <c r="H110" s="28">
        <f t="shared" si="4"/>
        <v>6859886.2693575295</v>
      </c>
      <c r="I110" s="28">
        <f t="shared" si="5"/>
        <v>172.44447465080256</v>
      </c>
      <c r="J110" s="3">
        <v>191</v>
      </c>
      <c r="K110" s="6">
        <v>11</v>
      </c>
      <c r="L110" s="6"/>
      <c r="M110">
        <v>15.5</v>
      </c>
      <c r="N110">
        <v>5.1</v>
      </c>
      <c r="O110" s="18">
        <v>-99</v>
      </c>
      <c r="P110" s="18">
        <v>-99</v>
      </c>
    </row>
    <row r="111" spans="1:16" ht="18" customHeight="1">
      <c r="A111" s="3">
        <v>7</v>
      </c>
      <c r="B111" s="4">
        <v>214</v>
      </c>
      <c r="C111" s="3">
        <v>2</v>
      </c>
      <c r="D111" s="5">
        <v>-17.6846941171274</v>
      </c>
      <c r="E111" s="5">
        <v>10.506711947186705</v>
      </c>
      <c r="F111" s="5">
        <v>-1.3161049897045147</v>
      </c>
      <c r="G111" s="28">
        <f t="shared" si="3"/>
        <v>2516555.105249364</v>
      </c>
      <c r="H111" s="28">
        <f t="shared" si="4"/>
        <v>6859886.550405</v>
      </c>
      <c r="I111" s="28">
        <f t="shared" si="5"/>
        <v>172.2738950102955</v>
      </c>
      <c r="J111" s="3">
        <v>173</v>
      </c>
      <c r="K111" s="6">
        <v>11</v>
      </c>
      <c r="L111" s="6"/>
      <c r="M111">
        <v>13.8</v>
      </c>
      <c r="N111">
        <v>3.6</v>
      </c>
      <c r="O111" s="18">
        <v>-99</v>
      </c>
      <c r="P111" s="18">
        <v>-99</v>
      </c>
    </row>
    <row r="112" spans="1:16" ht="18" customHeight="1">
      <c r="A112" s="3">
        <v>7</v>
      </c>
      <c r="B112" s="4">
        <v>215</v>
      </c>
      <c r="C112" s="3">
        <v>2</v>
      </c>
      <c r="D112" s="5">
        <v>-19.806127510316202</v>
      </c>
      <c r="E112" s="5">
        <v>8.992107542190583</v>
      </c>
      <c r="F112" s="5">
        <v>-1.466538640833653</v>
      </c>
      <c r="G112" s="28">
        <f t="shared" si="3"/>
        <v>2516553.487042378</v>
      </c>
      <c r="H112" s="28">
        <f t="shared" si="4"/>
        <v>6859884.506900095</v>
      </c>
      <c r="I112" s="28">
        <f t="shared" si="5"/>
        <v>172.12346135916636</v>
      </c>
      <c r="J112" s="3">
        <v>152</v>
      </c>
      <c r="K112" s="6">
        <v>11</v>
      </c>
      <c r="L112" s="6"/>
      <c r="M112">
        <v>13.5</v>
      </c>
      <c r="N112">
        <v>4.3</v>
      </c>
      <c r="O112" s="18">
        <v>3.105</v>
      </c>
      <c r="P112" s="18">
        <v>2.46</v>
      </c>
    </row>
    <row r="113" spans="1:16" ht="18" customHeight="1">
      <c r="A113" s="3">
        <v>7</v>
      </c>
      <c r="B113" s="4">
        <v>216</v>
      </c>
      <c r="C113" s="3">
        <v>2</v>
      </c>
      <c r="D113" s="5">
        <v>-17.482983187966664</v>
      </c>
      <c r="E113" s="5">
        <v>6.860987271789906</v>
      </c>
      <c r="F113" s="5">
        <v>-1.272904875861261</v>
      </c>
      <c r="G113" s="28">
        <f t="shared" si="3"/>
        <v>2516556.3100618944</v>
      </c>
      <c r="H113" s="28">
        <f t="shared" si="4"/>
        <v>6859883.103606126</v>
      </c>
      <c r="I113" s="28">
        <f t="shared" si="5"/>
        <v>172.31709512413875</v>
      </c>
      <c r="J113" s="3">
        <v>147</v>
      </c>
      <c r="K113" s="6">
        <v>11</v>
      </c>
      <c r="L113" s="6"/>
      <c r="M113">
        <v>13.7</v>
      </c>
      <c r="N113">
        <v>3.7</v>
      </c>
      <c r="O113" s="18">
        <v>-99</v>
      </c>
      <c r="P113" s="18">
        <v>-99</v>
      </c>
    </row>
    <row r="114" spans="1:16" ht="18" customHeight="1">
      <c r="A114" s="3">
        <v>7</v>
      </c>
      <c r="B114" s="4">
        <v>218</v>
      </c>
      <c r="C114" s="3">
        <v>2</v>
      </c>
      <c r="D114" s="5">
        <v>-16.046422441469172</v>
      </c>
      <c r="E114" s="5">
        <v>3.337987910278171</v>
      </c>
      <c r="F114" s="5">
        <v>-1.403125772210711</v>
      </c>
      <c r="G114" s="28">
        <f t="shared" si="3"/>
        <v>2516558.6672588596</v>
      </c>
      <c r="H114" s="28">
        <f t="shared" si="4"/>
        <v>6859880.117161126</v>
      </c>
      <c r="I114" s="28">
        <f t="shared" si="5"/>
        <v>172.1868742277893</v>
      </c>
      <c r="J114" s="3">
        <v>80</v>
      </c>
      <c r="K114" s="6">
        <v>11</v>
      </c>
      <c r="L114" s="6"/>
      <c r="M114">
        <v>7.2</v>
      </c>
      <c r="N114">
        <v>2.4</v>
      </c>
      <c r="O114" s="18">
        <v>-99</v>
      </c>
      <c r="P114" s="18">
        <v>-99</v>
      </c>
    </row>
    <row r="115" spans="1:16" ht="18" customHeight="1">
      <c r="A115" s="3">
        <v>7</v>
      </c>
      <c r="B115" s="4">
        <v>220</v>
      </c>
      <c r="C115" s="3">
        <v>2</v>
      </c>
      <c r="D115" s="5">
        <v>-18.821897154573463</v>
      </c>
      <c r="E115" s="5">
        <v>5.36539908710846</v>
      </c>
      <c r="F115" s="5">
        <v>-1.3419832290615958</v>
      </c>
      <c r="G115" s="28">
        <f t="shared" si="3"/>
        <v>2516555.438409785</v>
      </c>
      <c r="H115" s="28">
        <f t="shared" si="4"/>
        <v>6859881.295375713</v>
      </c>
      <c r="I115" s="28">
        <f t="shared" si="5"/>
        <v>172.24801677093842</v>
      </c>
      <c r="J115" s="3">
        <v>184</v>
      </c>
      <c r="K115" s="6">
        <v>11</v>
      </c>
      <c r="L115" s="6"/>
      <c r="M115">
        <v>15.3</v>
      </c>
      <c r="N115">
        <v>7</v>
      </c>
      <c r="O115" s="18">
        <v>-99</v>
      </c>
      <c r="P115" s="18">
        <v>-99</v>
      </c>
    </row>
    <row r="116" spans="1:16" ht="18" customHeight="1">
      <c r="A116" s="3">
        <v>7</v>
      </c>
      <c r="B116" s="4">
        <v>221</v>
      </c>
      <c r="C116" s="3">
        <v>1</v>
      </c>
      <c r="D116" s="5">
        <v>-19.959143180292216</v>
      </c>
      <c r="E116" s="5">
        <v>3.203684576472412</v>
      </c>
      <c r="F116" s="5">
        <v>-1.3181965050927613</v>
      </c>
      <c r="G116" s="28">
        <f t="shared" si="3"/>
        <v>2516554.94524262</v>
      </c>
      <c r="H116" s="28">
        <f t="shared" si="4"/>
        <v>6859878.903070487</v>
      </c>
      <c r="I116" s="28">
        <f t="shared" si="5"/>
        <v>172.27180349490723</v>
      </c>
      <c r="J116" s="3">
        <v>153</v>
      </c>
      <c r="K116" s="6">
        <v>11</v>
      </c>
      <c r="L116" s="6"/>
      <c r="M116">
        <v>14.4</v>
      </c>
      <c r="N116">
        <v>8.5</v>
      </c>
      <c r="O116" s="18">
        <v>-99</v>
      </c>
      <c r="P116" s="18">
        <v>-99</v>
      </c>
    </row>
    <row r="117" spans="1:16" ht="18" customHeight="1">
      <c r="A117" s="3">
        <v>7</v>
      </c>
      <c r="B117" s="4">
        <v>225</v>
      </c>
      <c r="C117" s="3">
        <v>2</v>
      </c>
      <c r="D117" s="5">
        <v>-17.753847494666253</v>
      </c>
      <c r="E117" s="5">
        <v>0.8753215839874513</v>
      </c>
      <c r="F117" s="5">
        <v>-1.4466777049651902</v>
      </c>
      <c r="G117" s="28">
        <f t="shared" si="3"/>
        <v>2516557.7097339197</v>
      </c>
      <c r="H117" s="28">
        <f t="shared" si="4"/>
        <v>6859877.277588669</v>
      </c>
      <c r="I117" s="28">
        <f t="shared" si="5"/>
        <v>172.1433222950348</v>
      </c>
      <c r="J117" s="3">
        <v>185</v>
      </c>
      <c r="K117" s="6">
        <v>11</v>
      </c>
      <c r="L117" s="6"/>
      <c r="M117">
        <v>16.2</v>
      </c>
      <c r="N117">
        <v>5.1</v>
      </c>
      <c r="O117" s="18">
        <v>-99</v>
      </c>
      <c r="P117" s="18">
        <v>-99</v>
      </c>
    </row>
    <row r="118" spans="1:16" ht="18" customHeight="1">
      <c r="A118" s="3">
        <v>7</v>
      </c>
      <c r="B118" s="4">
        <v>226</v>
      </c>
      <c r="C118" s="3">
        <v>2</v>
      </c>
      <c r="D118" s="5">
        <v>-16.2217298264489</v>
      </c>
      <c r="E118" s="5">
        <v>0.3468648778138955</v>
      </c>
      <c r="F118" s="5">
        <v>-1.5055621087120525</v>
      </c>
      <c r="G118" s="28">
        <f t="shared" si="3"/>
        <v>2516559.328309425</v>
      </c>
      <c r="H118" s="28">
        <f t="shared" si="4"/>
        <v>6859877.1947371615</v>
      </c>
      <c r="I118" s="28">
        <f t="shared" si="5"/>
        <v>172.08443789128796</v>
      </c>
      <c r="J118" s="3">
        <v>162</v>
      </c>
      <c r="K118" s="6">
        <v>11</v>
      </c>
      <c r="L118" s="6"/>
      <c r="M118">
        <v>15.4</v>
      </c>
      <c r="N118">
        <v>5.8</v>
      </c>
      <c r="O118" s="18">
        <v>-99</v>
      </c>
      <c r="P118" s="18">
        <v>-99</v>
      </c>
    </row>
    <row r="119" spans="1:16" ht="18" customHeight="1">
      <c r="A119" s="3">
        <v>8</v>
      </c>
      <c r="B119" s="4">
        <v>228</v>
      </c>
      <c r="C119" s="3">
        <v>1</v>
      </c>
      <c r="D119" s="5">
        <v>-1.6471981262598243</v>
      </c>
      <c r="E119" s="5">
        <v>2.007669715758716</v>
      </c>
      <c r="F119" s="5">
        <v>-0.4159677409781847</v>
      </c>
      <c r="G119" s="28">
        <f t="shared" si="3"/>
        <v>2516572.8706501466</v>
      </c>
      <c r="H119" s="28">
        <f t="shared" si="4"/>
        <v>6859882.832135034</v>
      </c>
      <c r="I119" s="28">
        <f t="shared" si="5"/>
        <v>173.17403225902183</v>
      </c>
      <c r="J119" s="3">
        <v>200</v>
      </c>
      <c r="K119" s="6">
        <v>11</v>
      </c>
      <c r="L119" s="6"/>
      <c r="M119">
        <v>15.9</v>
      </c>
      <c r="N119">
        <v>9</v>
      </c>
      <c r="O119" s="18">
        <v>4.635</v>
      </c>
      <c r="P119" s="18">
        <v>3.285</v>
      </c>
    </row>
    <row r="120" spans="1:16" ht="18" customHeight="1">
      <c r="A120" s="3">
        <v>8</v>
      </c>
      <c r="B120" s="4">
        <v>230</v>
      </c>
      <c r="C120" s="3">
        <v>1</v>
      </c>
      <c r="D120" s="5">
        <v>-0.7994184533255198</v>
      </c>
      <c r="E120" s="5">
        <v>6.0031188398089945</v>
      </c>
      <c r="F120" s="5">
        <v>-0.7693392232065286</v>
      </c>
      <c r="G120" s="28">
        <f t="shared" si="3"/>
        <v>2516572.577182595</v>
      </c>
      <c r="H120" s="28">
        <f t="shared" si="4"/>
        <v>6859886.905980991</v>
      </c>
      <c r="I120" s="28">
        <f t="shared" si="5"/>
        <v>172.8206607767935</v>
      </c>
      <c r="J120" s="3">
        <v>130</v>
      </c>
      <c r="K120" s="6">
        <v>11</v>
      </c>
      <c r="L120" s="6"/>
      <c r="M120">
        <v>14.7</v>
      </c>
      <c r="N120">
        <v>7.8</v>
      </c>
      <c r="O120" s="18">
        <v>-99</v>
      </c>
      <c r="P120" s="18">
        <v>-99</v>
      </c>
    </row>
    <row r="121" spans="1:16" ht="18" customHeight="1">
      <c r="A121" s="3">
        <v>8</v>
      </c>
      <c r="B121" s="4">
        <v>232</v>
      </c>
      <c r="C121" s="3">
        <v>1</v>
      </c>
      <c r="D121" s="5">
        <v>-3.0902973739081827</v>
      </c>
      <c r="E121" s="5">
        <v>6.785592062673078</v>
      </c>
      <c r="F121" s="5">
        <v>-0.7581343488856791</v>
      </c>
      <c r="G121" s="28">
        <f t="shared" si="3"/>
        <v>2516570.1591625926</v>
      </c>
      <c r="H121" s="28">
        <f t="shared" si="4"/>
        <v>6859887.022470658</v>
      </c>
      <c r="I121" s="28">
        <f t="shared" si="5"/>
        <v>172.83186565111433</v>
      </c>
      <c r="J121" s="3">
        <v>178</v>
      </c>
      <c r="K121" s="6">
        <v>11</v>
      </c>
      <c r="L121" s="6"/>
      <c r="M121">
        <v>16.1</v>
      </c>
      <c r="N121">
        <v>8.9</v>
      </c>
      <c r="O121" s="18">
        <v>-99</v>
      </c>
      <c r="P121" s="18">
        <v>-99</v>
      </c>
    </row>
    <row r="122" spans="1:16" ht="18" customHeight="1">
      <c r="A122" s="3">
        <v>8</v>
      </c>
      <c r="B122" s="4">
        <v>233</v>
      </c>
      <c r="C122" s="3">
        <v>2</v>
      </c>
      <c r="D122" s="5">
        <v>-3.44461793822033</v>
      </c>
      <c r="E122" s="5">
        <v>8.954836259173517</v>
      </c>
      <c r="F122" s="5">
        <v>-1.0529936914702416</v>
      </c>
      <c r="G122" s="28">
        <f t="shared" si="3"/>
        <v>2516569.2171755782</v>
      </c>
      <c r="H122" s="28">
        <f t="shared" si="4"/>
        <v>6859889.008376977</v>
      </c>
      <c r="I122" s="28">
        <f t="shared" si="5"/>
        <v>172.53700630852975</v>
      </c>
      <c r="J122" s="3">
        <v>102</v>
      </c>
      <c r="K122" s="6">
        <v>11</v>
      </c>
      <c r="L122" s="6"/>
      <c r="M122">
        <v>10.9</v>
      </c>
      <c r="N122">
        <v>4.1</v>
      </c>
      <c r="O122" s="18">
        <v>-99</v>
      </c>
      <c r="P122" s="18">
        <v>-99</v>
      </c>
    </row>
    <row r="123" spans="1:16" ht="18" customHeight="1">
      <c r="A123" s="3">
        <v>8</v>
      </c>
      <c r="B123" s="4">
        <v>235</v>
      </c>
      <c r="C123" s="3">
        <v>2</v>
      </c>
      <c r="D123" s="5">
        <v>-6.806755645564559</v>
      </c>
      <c r="E123" s="5">
        <v>7.529922277348718</v>
      </c>
      <c r="F123" s="5">
        <v>-1.0029385251087244</v>
      </c>
      <c r="G123" s="28">
        <f t="shared" si="3"/>
        <v>2516566.382053283</v>
      </c>
      <c r="H123" s="28">
        <f t="shared" si="4"/>
        <v>6859886.706979275</v>
      </c>
      <c r="I123" s="28">
        <f t="shared" si="5"/>
        <v>172.58706147489127</v>
      </c>
      <c r="J123" s="3">
        <v>145</v>
      </c>
      <c r="K123" s="6">
        <v>11</v>
      </c>
      <c r="L123" s="6"/>
      <c r="M123">
        <v>13.6</v>
      </c>
      <c r="N123">
        <v>5.6</v>
      </c>
      <c r="O123" s="18">
        <v>-99</v>
      </c>
      <c r="P123" s="18">
        <v>-99</v>
      </c>
    </row>
    <row r="124" spans="1:16" ht="18" customHeight="1">
      <c r="A124" s="3">
        <v>8</v>
      </c>
      <c r="B124" s="4">
        <v>237</v>
      </c>
      <c r="C124" s="3">
        <v>2</v>
      </c>
      <c r="D124" s="5">
        <v>-5.920517096699463</v>
      </c>
      <c r="E124" s="5">
        <v>10.018588788440097</v>
      </c>
      <c r="F124" s="5">
        <v>-0.9857371812301502</v>
      </c>
      <c r="G124" s="28">
        <f t="shared" si="3"/>
        <v>2516566.5433891155</v>
      </c>
      <c r="H124" s="28">
        <f t="shared" si="4"/>
        <v>6859889.343805116</v>
      </c>
      <c r="I124" s="28">
        <f t="shared" si="5"/>
        <v>172.60426281876985</v>
      </c>
      <c r="J124" s="3">
        <v>134</v>
      </c>
      <c r="K124" s="6">
        <v>11</v>
      </c>
      <c r="L124" s="6"/>
      <c r="M124">
        <v>13.1</v>
      </c>
      <c r="N124">
        <v>5.6</v>
      </c>
      <c r="O124" s="18">
        <v>-99</v>
      </c>
      <c r="P124" s="18">
        <v>-99</v>
      </c>
    </row>
    <row r="125" spans="1:16" ht="18" customHeight="1">
      <c r="A125" s="3">
        <v>8</v>
      </c>
      <c r="B125" s="4">
        <v>239</v>
      </c>
      <c r="C125" s="3">
        <v>2</v>
      </c>
      <c r="D125" s="5">
        <v>-6.68638169466544</v>
      </c>
      <c r="E125" s="5">
        <v>12.102432725519767</v>
      </c>
      <c r="F125" s="5">
        <v>-1.0381800203536908</v>
      </c>
      <c r="G125" s="28">
        <f t="shared" si="3"/>
        <v>2516565.229681916</v>
      </c>
      <c r="H125" s="28">
        <f t="shared" si="4"/>
        <v>6859891.133533456</v>
      </c>
      <c r="I125" s="28">
        <f t="shared" si="5"/>
        <v>172.55181997964633</v>
      </c>
      <c r="J125" s="3">
        <v>206</v>
      </c>
      <c r="K125" s="6">
        <v>11</v>
      </c>
      <c r="L125" s="6"/>
      <c r="M125">
        <v>15.05</v>
      </c>
      <c r="N125">
        <v>5.55</v>
      </c>
      <c r="O125" s="18">
        <v>-99</v>
      </c>
      <c r="P125" s="18">
        <v>-99</v>
      </c>
    </row>
    <row r="126" spans="1:16" ht="18" customHeight="1">
      <c r="A126" s="3">
        <v>8</v>
      </c>
      <c r="B126" s="4">
        <v>240</v>
      </c>
      <c r="C126" s="3">
        <v>1</v>
      </c>
      <c r="D126" s="5">
        <v>-3.8113394649091092</v>
      </c>
      <c r="E126" s="5">
        <v>10.205557924655285</v>
      </c>
      <c r="F126" s="5">
        <v>-0.8986319888027907</v>
      </c>
      <c r="G126" s="28">
        <f t="shared" si="3"/>
        <v>2516568.5179937356</v>
      </c>
      <c r="H126" s="28">
        <f t="shared" si="4"/>
        <v>6859890.1083470285</v>
      </c>
      <c r="I126" s="28">
        <f t="shared" si="5"/>
        <v>172.6913680111972</v>
      </c>
      <c r="J126" s="3">
        <v>104</v>
      </c>
      <c r="K126" s="6">
        <v>11</v>
      </c>
      <c r="L126" s="6"/>
      <c r="M126">
        <v>13.35</v>
      </c>
      <c r="N126">
        <v>8.35</v>
      </c>
      <c r="O126" s="18">
        <v>-99</v>
      </c>
      <c r="P126" s="18">
        <v>-99</v>
      </c>
    </row>
    <row r="127" spans="1:16" ht="18" customHeight="1">
      <c r="A127" s="3">
        <v>8</v>
      </c>
      <c r="B127" s="4">
        <v>241</v>
      </c>
      <c r="C127" s="3">
        <v>1</v>
      </c>
      <c r="D127" s="5">
        <v>-0.5911704660440239</v>
      </c>
      <c r="E127" s="5">
        <v>10.860817622132037</v>
      </c>
      <c r="F127" s="5">
        <v>-0.8412535645271845</v>
      </c>
      <c r="G127" s="28">
        <f t="shared" si="3"/>
        <v>2516571.4301518667</v>
      </c>
      <c r="H127" s="28">
        <f t="shared" si="4"/>
        <v>6859891.630906936</v>
      </c>
      <c r="I127" s="28">
        <f t="shared" si="5"/>
        <v>172.7487464354728</v>
      </c>
      <c r="J127" s="3">
        <v>166</v>
      </c>
      <c r="K127" s="6">
        <v>11</v>
      </c>
      <c r="L127" s="6"/>
      <c r="M127">
        <v>14.3</v>
      </c>
      <c r="N127">
        <v>7.55</v>
      </c>
      <c r="O127" s="18">
        <v>3.535</v>
      </c>
      <c r="P127" s="18">
        <v>2.815</v>
      </c>
    </row>
    <row r="128" spans="1:16" ht="18" customHeight="1">
      <c r="A128" s="3">
        <v>8</v>
      </c>
      <c r="B128" s="4">
        <v>242</v>
      </c>
      <c r="C128" s="3">
        <v>2</v>
      </c>
      <c r="D128" s="5">
        <v>-2.46348803783756</v>
      </c>
      <c r="E128" s="5">
        <v>13.844960128176881</v>
      </c>
      <c r="F128" s="5">
        <v>-1.0755071962338874</v>
      </c>
      <c r="G128" s="28">
        <f t="shared" si="3"/>
        <v>2516568.8037217287</v>
      </c>
      <c r="H128" s="28">
        <f t="shared" si="4"/>
        <v>6859893.97878775</v>
      </c>
      <c r="I128" s="28">
        <f t="shared" si="5"/>
        <v>172.5144928037661</v>
      </c>
      <c r="J128" s="3">
        <v>91</v>
      </c>
      <c r="K128" s="6">
        <v>11</v>
      </c>
      <c r="L128" s="6"/>
      <c r="M128">
        <v>10.55</v>
      </c>
      <c r="N128">
        <v>5.05</v>
      </c>
      <c r="O128" s="18">
        <v>-99</v>
      </c>
      <c r="P128" s="18">
        <v>-99</v>
      </c>
    </row>
    <row r="129" spans="1:16" ht="18" customHeight="1">
      <c r="A129" s="3">
        <v>8</v>
      </c>
      <c r="B129" s="4">
        <v>246</v>
      </c>
      <c r="C129" s="3">
        <v>2</v>
      </c>
      <c r="D129" s="5">
        <v>-9.64504064791295</v>
      </c>
      <c r="E129" s="5">
        <v>12.572601773324507</v>
      </c>
      <c r="F129" s="5">
        <v>-1.0906768499575143</v>
      </c>
      <c r="G129" s="28">
        <f t="shared" si="3"/>
        <v>2516562.256679303</v>
      </c>
      <c r="H129" s="28">
        <f t="shared" si="4"/>
        <v>6859890.7647825945</v>
      </c>
      <c r="I129" s="28">
        <f t="shared" si="5"/>
        <v>172.4993231500425</v>
      </c>
      <c r="J129" s="3">
        <v>193</v>
      </c>
      <c r="K129" s="6">
        <v>11</v>
      </c>
      <c r="L129" s="6"/>
      <c r="M129">
        <v>15.55</v>
      </c>
      <c r="N129">
        <v>5.55</v>
      </c>
      <c r="O129" s="18">
        <v>-99</v>
      </c>
      <c r="P129" s="18">
        <v>-99</v>
      </c>
    </row>
    <row r="130" spans="1:16" ht="18" customHeight="1">
      <c r="A130" s="3">
        <v>8</v>
      </c>
      <c r="B130" s="4">
        <v>248</v>
      </c>
      <c r="C130" s="3">
        <v>2</v>
      </c>
      <c r="D130" s="5">
        <v>-13.661371586320282</v>
      </c>
      <c r="E130" s="5">
        <v>12.985123004534747</v>
      </c>
      <c r="F130" s="5">
        <v>-1.2901896697091475</v>
      </c>
      <c r="G130" s="28">
        <f aca="true" t="shared" si="6" ref="G130:G193">X0+COS(angle)*X-SIN(angle)*Y</f>
        <v>2516558.2834740784</v>
      </c>
      <c r="H130" s="28">
        <f aca="true" t="shared" si="7" ref="H130:H193">Y0+SIN(angle)*X+COS(angle)*Y</f>
        <v>6859890.047336971</v>
      </c>
      <c r="I130" s="28">
        <f t="shared" si="5"/>
        <v>172.29981033029085</v>
      </c>
      <c r="J130" s="3">
        <v>163</v>
      </c>
      <c r="K130" s="6">
        <v>11</v>
      </c>
      <c r="L130" s="6"/>
      <c r="M130">
        <v>13.15</v>
      </c>
      <c r="N130">
        <v>4.9</v>
      </c>
      <c r="O130" s="18">
        <v>-99</v>
      </c>
      <c r="P130" s="18">
        <v>-99</v>
      </c>
    </row>
    <row r="131" spans="1:16" ht="18" customHeight="1">
      <c r="A131" s="3">
        <v>8</v>
      </c>
      <c r="B131" s="4">
        <v>249</v>
      </c>
      <c r="C131" s="3">
        <v>2</v>
      </c>
      <c r="D131" s="5">
        <v>-11.829187409682664</v>
      </c>
      <c r="E131" s="5">
        <v>14.027674472593498</v>
      </c>
      <c r="F131" s="5">
        <v>-1.2590221511816768</v>
      </c>
      <c r="G131" s="28">
        <f t="shared" si="6"/>
        <v>2516559.754683643</v>
      </c>
      <c r="H131" s="28">
        <f t="shared" si="7"/>
        <v>6859891.55709021</v>
      </c>
      <c r="I131" s="28">
        <f aca="true" t="shared" si="8" ref="I131:I194">Z0+F131</f>
        <v>172.33097784881832</v>
      </c>
      <c r="J131" s="3">
        <v>158</v>
      </c>
      <c r="K131" s="6">
        <v>11</v>
      </c>
      <c r="L131" s="6"/>
      <c r="M131">
        <v>15.05</v>
      </c>
      <c r="N131">
        <v>6.55</v>
      </c>
      <c r="O131" s="18">
        <v>-99</v>
      </c>
      <c r="P131" s="18">
        <v>-99</v>
      </c>
    </row>
    <row r="132" spans="1:16" ht="18" customHeight="1">
      <c r="A132" s="3">
        <v>8</v>
      </c>
      <c r="B132" s="4">
        <v>254</v>
      </c>
      <c r="C132" s="3">
        <v>2</v>
      </c>
      <c r="D132" s="5">
        <v>-8.151680085390277</v>
      </c>
      <c r="E132" s="5">
        <v>19.0429813336504</v>
      </c>
      <c r="F132" s="5">
        <v>-0.9807400780849814</v>
      </c>
      <c r="G132" s="28">
        <f t="shared" si="6"/>
        <v>2516561.8971379367</v>
      </c>
      <c r="H132" s="28">
        <f t="shared" si="7"/>
        <v>6859897.395519162</v>
      </c>
      <c r="I132" s="28">
        <f t="shared" si="8"/>
        <v>172.60925992191503</v>
      </c>
      <c r="J132" s="3">
        <v>113</v>
      </c>
      <c r="K132" s="6">
        <v>11</v>
      </c>
      <c r="L132" s="6"/>
      <c r="M132">
        <v>11.85</v>
      </c>
      <c r="N132">
        <v>2.6</v>
      </c>
      <c r="O132" s="18">
        <v>-99</v>
      </c>
      <c r="P132" s="18">
        <v>-99</v>
      </c>
    </row>
    <row r="133" spans="1:16" ht="18" customHeight="1">
      <c r="A133" s="3">
        <v>8</v>
      </c>
      <c r="B133" s="4">
        <v>255</v>
      </c>
      <c r="C133" s="3">
        <v>1</v>
      </c>
      <c r="D133" s="5">
        <v>-6.26529025714037</v>
      </c>
      <c r="E133" s="5">
        <v>19.352374955070932</v>
      </c>
      <c r="F133" s="5">
        <v>-0.802537444540547</v>
      </c>
      <c r="G133" s="28">
        <f t="shared" si="6"/>
        <v>2516563.6237425753</v>
      </c>
      <c r="H133" s="28">
        <f t="shared" si="7"/>
        <v>6859898.215901645</v>
      </c>
      <c r="I133" s="28">
        <f t="shared" si="8"/>
        <v>172.78746255545946</v>
      </c>
      <c r="J133" s="3">
        <v>146</v>
      </c>
      <c r="K133" s="6">
        <v>11</v>
      </c>
      <c r="L133" s="6"/>
      <c r="M133">
        <v>12.85</v>
      </c>
      <c r="N133">
        <v>7.35</v>
      </c>
      <c r="O133" s="18">
        <v>-99</v>
      </c>
      <c r="P133" s="18">
        <v>-99</v>
      </c>
    </row>
    <row r="134" spans="1:16" ht="18" customHeight="1">
      <c r="A134" s="3">
        <v>8</v>
      </c>
      <c r="B134" s="4">
        <v>258</v>
      </c>
      <c r="C134" s="3">
        <v>1</v>
      </c>
      <c r="D134" s="5">
        <v>-1.6719667256755266</v>
      </c>
      <c r="E134" s="5">
        <v>20.922052881328394</v>
      </c>
      <c r="F134" s="5">
        <v>-0.8053739196093318</v>
      </c>
      <c r="G134" s="28">
        <f t="shared" si="6"/>
        <v>2516567.6016173824</v>
      </c>
      <c r="H134" s="28">
        <f t="shared" si="7"/>
        <v>6859900.9978113985</v>
      </c>
      <c r="I134" s="28">
        <f t="shared" si="8"/>
        <v>172.78462608039067</v>
      </c>
      <c r="J134" s="3">
        <v>152</v>
      </c>
      <c r="K134" s="6">
        <v>11</v>
      </c>
      <c r="L134" s="6"/>
      <c r="M134">
        <v>14.5</v>
      </c>
      <c r="N134">
        <v>7.75</v>
      </c>
      <c r="O134" s="18">
        <v>-99</v>
      </c>
      <c r="P134" s="18">
        <v>-99</v>
      </c>
    </row>
    <row r="135" spans="1:16" ht="18" customHeight="1">
      <c r="A135" s="3">
        <v>8</v>
      </c>
      <c r="B135" s="4">
        <v>261</v>
      </c>
      <c r="C135" s="3">
        <v>1</v>
      </c>
      <c r="D135" s="5">
        <v>-1.3768187865705126</v>
      </c>
      <c r="E135" s="5">
        <v>15.910250428843657</v>
      </c>
      <c r="F135" s="5">
        <v>-0.9616541670670119</v>
      </c>
      <c r="G135" s="28">
        <f t="shared" si="6"/>
        <v>2516569.2750356295</v>
      </c>
      <c r="H135" s="28">
        <f t="shared" si="7"/>
        <v>6859896.264424925</v>
      </c>
      <c r="I135" s="28">
        <f t="shared" si="8"/>
        <v>172.62834583293298</v>
      </c>
      <c r="J135" s="3">
        <v>107</v>
      </c>
      <c r="K135" s="6">
        <v>11</v>
      </c>
      <c r="L135" s="6"/>
      <c r="M135">
        <v>12.25</v>
      </c>
      <c r="N135">
        <v>7.25</v>
      </c>
      <c r="O135" s="18">
        <v>1.915</v>
      </c>
      <c r="P135" s="18">
        <v>1.745</v>
      </c>
    </row>
    <row r="136" spans="1:16" ht="18" customHeight="1">
      <c r="A136" s="3">
        <v>7</v>
      </c>
      <c r="B136" s="4">
        <v>209</v>
      </c>
      <c r="C136" s="3">
        <v>2</v>
      </c>
      <c r="D136" s="5">
        <v>-14.700224159391778</v>
      </c>
      <c r="E136" s="5">
        <v>8.739410589906779</v>
      </c>
      <c r="F136" s="5">
        <v>-1.4354355531405434</v>
      </c>
      <c r="G136" s="28">
        <f t="shared" si="6"/>
        <v>2516558.4627644485</v>
      </c>
      <c r="H136" s="28">
        <f t="shared" si="7"/>
        <v>6859885.680055949</v>
      </c>
      <c r="I136" s="28">
        <f t="shared" si="8"/>
        <v>172.15456444685947</v>
      </c>
      <c r="J136" s="3">
        <v>93</v>
      </c>
      <c r="K136" s="6">
        <v>14</v>
      </c>
      <c r="L136" s="6" t="s">
        <v>79</v>
      </c>
      <c r="M136">
        <v>10.7</v>
      </c>
      <c r="N136">
        <v>5.3</v>
      </c>
      <c r="O136" s="18">
        <v>-99</v>
      </c>
      <c r="P136" s="18">
        <v>-99</v>
      </c>
    </row>
    <row r="137" spans="1:16" ht="18" customHeight="1">
      <c r="A137" s="3">
        <v>1</v>
      </c>
      <c r="B137" s="4">
        <v>4</v>
      </c>
      <c r="C137" s="3">
        <v>1</v>
      </c>
      <c r="D137" s="5">
        <v>0.09079727046339847</v>
      </c>
      <c r="E137" s="5">
        <v>8.446750173203878</v>
      </c>
      <c r="F137" s="5">
        <v>-1.01001081807391</v>
      </c>
      <c r="G137" s="28">
        <f t="shared" si="6"/>
        <v>2516572.754828529</v>
      </c>
      <c r="H137" s="28">
        <f t="shared" si="7"/>
        <v>6859889.5006409</v>
      </c>
      <c r="I137" s="28">
        <f t="shared" si="8"/>
        <v>172.5799891819261</v>
      </c>
      <c r="J137" s="3"/>
      <c r="K137" s="6">
        <v>31</v>
      </c>
      <c r="L137" s="6"/>
      <c r="M137">
        <v>-99</v>
      </c>
      <c r="N137">
        <v>-99</v>
      </c>
      <c r="O137" s="18">
        <v>-99</v>
      </c>
      <c r="P137" s="18">
        <v>-99</v>
      </c>
    </row>
    <row r="138" spans="1:16" ht="18" customHeight="1">
      <c r="A138" s="3">
        <v>1</v>
      </c>
      <c r="B138" s="4">
        <v>5</v>
      </c>
      <c r="C138" s="3">
        <v>2</v>
      </c>
      <c r="D138" s="5">
        <v>3.065318765749024</v>
      </c>
      <c r="E138" s="5">
        <v>7.348305062265234</v>
      </c>
      <c r="F138" s="5">
        <v>-0.9253941813342198</v>
      </c>
      <c r="G138" s="28">
        <f t="shared" si="6"/>
        <v>2516575.9173017005</v>
      </c>
      <c r="H138" s="28">
        <f t="shared" si="7"/>
        <v>6859889.270156133</v>
      </c>
      <c r="I138" s="28">
        <f t="shared" si="8"/>
        <v>172.6646058186658</v>
      </c>
      <c r="J138" s="3"/>
      <c r="K138" s="6">
        <v>31</v>
      </c>
      <c r="L138" s="6"/>
      <c r="M138">
        <v>-99</v>
      </c>
      <c r="N138">
        <v>-99</v>
      </c>
      <c r="O138" s="18">
        <v>-99</v>
      </c>
      <c r="P138" s="18">
        <v>-99</v>
      </c>
    </row>
    <row r="139" spans="1:16" ht="18" customHeight="1">
      <c r="A139" s="3">
        <v>1</v>
      </c>
      <c r="B139" s="4">
        <v>6</v>
      </c>
      <c r="C139" s="3">
        <v>4</v>
      </c>
      <c r="D139" s="5">
        <v>3.2645323429967896</v>
      </c>
      <c r="E139" s="5">
        <v>7.884886273052801</v>
      </c>
      <c r="F139" s="5">
        <v>-0.6815890117287535</v>
      </c>
      <c r="G139" s="28">
        <f t="shared" si="6"/>
        <v>2516575.9599001203</v>
      </c>
      <c r="H139" s="28">
        <f t="shared" si="7"/>
        <v>6859889.840937019</v>
      </c>
      <c r="I139" s="28">
        <f t="shared" si="8"/>
        <v>172.90841098827124</v>
      </c>
      <c r="J139" s="3"/>
      <c r="K139" s="6">
        <v>31</v>
      </c>
      <c r="L139" s="6"/>
      <c r="M139">
        <v>-99</v>
      </c>
      <c r="N139">
        <v>-99</v>
      </c>
      <c r="O139" s="18">
        <v>-99</v>
      </c>
      <c r="P139" s="18">
        <v>-99</v>
      </c>
    </row>
    <row r="140" spans="1:16" ht="18" customHeight="1">
      <c r="A140" s="3">
        <v>1</v>
      </c>
      <c r="B140" s="4">
        <v>8</v>
      </c>
      <c r="C140" s="3">
        <v>2</v>
      </c>
      <c r="D140" s="5">
        <v>3.738750804614597</v>
      </c>
      <c r="E140" s="5">
        <v>8.484550016234827</v>
      </c>
      <c r="F140" s="5">
        <v>-0.8158608485554022</v>
      </c>
      <c r="G140" s="28">
        <f t="shared" si="6"/>
        <v>2516576.2492237897</v>
      </c>
      <c r="H140" s="28">
        <f t="shared" si="7"/>
        <v>6859890.548589172</v>
      </c>
      <c r="I140" s="28">
        <f t="shared" si="8"/>
        <v>172.77413915144461</v>
      </c>
      <c r="J140" s="3"/>
      <c r="K140" s="6">
        <v>31</v>
      </c>
      <c r="L140" s="6"/>
      <c r="M140">
        <v>-99</v>
      </c>
      <c r="N140">
        <v>-99</v>
      </c>
      <c r="O140" s="18">
        <v>-99</v>
      </c>
      <c r="P140" s="18">
        <v>-99</v>
      </c>
    </row>
    <row r="141" spans="1:16" ht="18" customHeight="1">
      <c r="A141" s="3">
        <v>1</v>
      </c>
      <c r="B141" s="4">
        <v>9</v>
      </c>
      <c r="C141" s="3">
        <v>2</v>
      </c>
      <c r="D141" s="5">
        <v>3.983011653315068</v>
      </c>
      <c r="E141" s="5">
        <v>9.23394840708986</v>
      </c>
      <c r="F141" s="5">
        <v>-1.0176764154650855</v>
      </c>
      <c r="G141" s="28">
        <f t="shared" si="6"/>
        <v>2516576.276085366</v>
      </c>
      <c r="H141" s="28">
        <f t="shared" si="7"/>
        <v>6859891.336332636</v>
      </c>
      <c r="I141" s="28">
        <f t="shared" si="8"/>
        <v>172.57232358453493</v>
      </c>
      <c r="J141" s="3"/>
      <c r="K141" s="6">
        <v>31</v>
      </c>
      <c r="L141" s="6"/>
      <c r="M141">
        <v>-99</v>
      </c>
      <c r="N141">
        <v>-99</v>
      </c>
      <c r="O141" s="18">
        <v>-99</v>
      </c>
      <c r="P141" s="18">
        <v>-99</v>
      </c>
    </row>
    <row r="142" spans="1:16" ht="18" customHeight="1">
      <c r="A142" s="3">
        <v>1</v>
      </c>
      <c r="B142" s="4">
        <v>12</v>
      </c>
      <c r="C142" s="3">
        <v>1</v>
      </c>
      <c r="D142" s="5">
        <v>0.7529459707306417</v>
      </c>
      <c r="E142" s="5">
        <v>14.589959771845072</v>
      </c>
      <c r="F142" s="5">
        <v>-0.9217636921681537</v>
      </c>
      <c r="G142" s="28">
        <f t="shared" si="6"/>
        <v>2516571.687405157</v>
      </c>
      <c r="H142" s="28">
        <f t="shared" si="7"/>
        <v>6859895.58653216</v>
      </c>
      <c r="I142" s="28">
        <f t="shared" si="8"/>
        <v>172.66823630783185</v>
      </c>
      <c r="J142" s="3"/>
      <c r="K142" s="6">
        <v>31</v>
      </c>
      <c r="L142" s="6"/>
      <c r="M142">
        <v>-99</v>
      </c>
      <c r="N142">
        <v>-99</v>
      </c>
      <c r="O142" s="18">
        <v>-99</v>
      </c>
      <c r="P142" s="18">
        <v>-99</v>
      </c>
    </row>
    <row r="143" spans="1:16" ht="18" customHeight="1">
      <c r="A143" s="3">
        <v>1</v>
      </c>
      <c r="B143" s="4">
        <v>16</v>
      </c>
      <c r="C143" s="3">
        <v>2</v>
      </c>
      <c r="D143" s="5">
        <v>8.413653072917908</v>
      </c>
      <c r="E143" s="5">
        <v>14.333541695148645</v>
      </c>
      <c r="F143" s="5">
        <v>-1.2141045292398844</v>
      </c>
      <c r="G143" s="28">
        <f t="shared" si="6"/>
        <v>2516579.1187613374</v>
      </c>
      <c r="H143" s="28">
        <f t="shared" si="7"/>
        <v>6859897.464597351</v>
      </c>
      <c r="I143" s="28">
        <f t="shared" si="8"/>
        <v>172.37589547076013</v>
      </c>
      <c r="J143" s="3"/>
      <c r="K143" s="6">
        <v>31</v>
      </c>
      <c r="L143" s="6"/>
      <c r="M143">
        <v>-99</v>
      </c>
      <c r="N143">
        <v>-99</v>
      </c>
      <c r="O143" s="18">
        <v>-99</v>
      </c>
      <c r="P143" s="18">
        <v>-99</v>
      </c>
    </row>
    <row r="144" spans="1:16" ht="18" customHeight="1">
      <c r="A144" s="3">
        <v>1</v>
      </c>
      <c r="B144" s="4">
        <v>18</v>
      </c>
      <c r="C144" s="3">
        <v>1</v>
      </c>
      <c r="D144" s="5">
        <v>10.450422645136422</v>
      </c>
      <c r="E144" s="5">
        <v>9.916040909624387</v>
      </c>
      <c r="F144" s="5">
        <v>-1.0793925424655475</v>
      </c>
      <c r="G144" s="28">
        <f t="shared" si="6"/>
        <v>2516582.3006847827</v>
      </c>
      <c r="H144" s="28">
        <f t="shared" si="7"/>
        <v>6859893.785180731</v>
      </c>
      <c r="I144" s="28">
        <f t="shared" si="8"/>
        <v>172.51060745753446</v>
      </c>
      <c r="J144" s="3"/>
      <c r="K144" s="6">
        <v>31</v>
      </c>
      <c r="L144" s="6"/>
      <c r="M144">
        <v>-99</v>
      </c>
      <c r="N144">
        <v>-99</v>
      </c>
      <c r="O144" s="18">
        <v>-99</v>
      </c>
      <c r="P144" s="18">
        <v>-99</v>
      </c>
    </row>
    <row r="145" spans="1:16" ht="18" customHeight="1">
      <c r="A145" s="3">
        <v>1</v>
      </c>
      <c r="B145" s="4">
        <v>20</v>
      </c>
      <c r="C145" s="3">
        <v>2</v>
      </c>
      <c r="D145" s="5">
        <v>13.24692227054878</v>
      </c>
      <c r="E145" s="5">
        <v>13.101565759936625</v>
      </c>
      <c r="F145" s="5">
        <v>-1.2332091144920458</v>
      </c>
      <c r="G145" s="28">
        <f t="shared" si="6"/>
        <v>2516584.1041106083</v>
      </c>
      <c r="H145" s="28">
        <f t="shared" si="7"/>
        <v>6859897.621276926</v>
      </c>
      <c r="I145" s="28">
        <f t="shared" si="8"/>
        <v>172.35679088550796</v>
      </c>
      <c r="J145" s="3"/>
      <c r="K145" s="6">
        <v>31</v>
      </c>
      <c r="L145" s="6"/>
      <c r="M145">
        <v>-99</v>
      </c>
      <c r="N145">
        <v>-99</v>
      </c>
      <c r="O145" s="18">
        <v>-99</v>
      </c>
      <c r="P145" s="18">
        <v>-99</v>
      </c>
    </row>
    <row r="146" spans="1:16" ht="18" customHeight="1">
      <c r="A146" s="3">
        <v>1</v>
      </c>
      <c r="B146" s="4">
        <v>23</v>
      </c>
      <c r="C146" s="3">
        <v>2</v>
      </c>
      <c r="D146" s="5">
        <v>8.396418345140926</v>
      </c>
      <c r="E146" s="5">
        <v>17.82803003447261</v>
      </c>
      <c r="F146" s="5">
        <v>-1.0656166004966094</v>
      </c>
      <c r="G146" s="28">
        <f t="shared" si="6"/>
        <v>2516578.1331297476</v>
      </c>
      <c r="H146" s="28">
        <f t="shared" si="7"/>
        <v>6859900.817249459</v>
      </c>
      <c r="I146" s="28">
        <f t="shared" si="8"/>
        <v>172.5243833995034</v>
      </c>
      <c r="J146" s="3"/>
      <c r="K146" s="6">
        <v>31</v>
      </c>
      <c r="L146" s="6"/>
      <c r="M146">
        <v>-99</v>
      </c>
      <c r="N146">
        <v>-99</v>
      </c>
      <c r="O146" s="18">
        <v>-99</v>
      </c>
      <c r="P146" s="18">
        <v>-99</v>
      </c>
    </row>
    <row r="147" spans="1:16" ht="18" customHeight="1">
      <c r="A147" s="3">
        <v>1</v>
      </c>
      <c r="B147" s="4">
        <v>25</v>
      </c>
      <c r="C147" s="3">
        <v>4</v>
      </c>
      <c r="D147" s="5">
        <v>6.187613340830197</v>
      </c>
      <c r="E147" s="5">
        <v>17.956136348403547</v>
      </c>
      <c r="F147" s="5">
        <v>-0.5540426535204513</v>
      </c>
      <c r="G147" s="28">
        <f t="shared" si="6"/>
        <v>2516575.975430186</v>
      </c>
      <c r="H147" s="28">
        <f t="shared" si="7"/>
        <v>6859900.327797341</v>
      </c>
      <c r="I147" s="28">
        <f t="shared" si="8"/>
        <v>173.03595734647956</v>
      </c>
      <c r="J147" s="3"/>
      <c r="K147" s="6">
        <v>31</v>
      </c>
      <c r="L147" s="6"/>
      <c r="M147">
        <v>-99</v>
      </c>
      <c r="N147">
        <v>-99</v>
      </c>
      <c r="O147" s="18">
        <v>-99</v>
      </c>
      <c r="P147" s="18">
        <v>-99</v>
      </c>
    </row>
    <row r="148" spans="1:16" ht="18" customHeight="1">
      <c r="A148" s="3">
        <v>1</v>
      </c>
      <c r="B148" s="4">
        <v>26</v>
      </c>
      <c r="C148" s="3">
        <v>2</v>
      </c>
      <c r="D148" s="5">
        <v>4.797436153843556</v>
      </c>
      <c r="E148" s="5">
        <v>20.63962578347071</v>
      </c>
      <c r="F148" s="5">
        <v>-0.7828205368574618</v>
      </c>
      <c r="G148" s="28">
        <f t="shared" si="6"/>
        <v>2516573.895605982</v>
      </c>
      <c r="H148" s="28">
        <f t="shared" si="7"/>
        <v>6859902.520521547</v>
      </c>
      <c r="I148" s="28">
        <f t="shared" si="8"/>
        <v>172.80717946314255</v>
      </c>
      <c r="J148" s="3"/>
      <c r="K148" s="6">
        <v>31</v>
      </c>
      <c r="L148" s="6"/>
      <c r="M148">
        <v>-99</v>
      </c>
      <c r="N148">
        <v>-99</v>
      </c>
      <c r="O148" s="18">
        <v>-99</v>
      </c>
      <c r="P148" s="18">
        <v>-99</v>
      </c>
    </row>
    <row r="149" spans="1:16" ht="18" customHeight="1">
      <c r="A149" s="3">
        <v>1</v>
      </c>
      <c r="B149" s="4">
        <v>29</v>
      </c>
      <c r="C149" s="3">
        <v>1</v>
      </c>
      <c r="D149" s="5">
        <v>0.7032141944306884</v>
      </c>
      <c r="E149" s="5">
        <v>18.086284281351475</v>
      </c>
      <c r="F149" s="5">
        <v>-0.8633738216222868</v>
      </c>
      <c r="G149" s="28">
        <f t="shared" si="6"/>
        <v>2516570.6700418843</v>
      </c>
      <c r="H149" s="28">
        <f t="shared" si="7"/>
        <v>6859898.931936515</v>
      </c>
      <c r="I149" s="28">
        <f t="shared" si="8"/>
        <v>172.72662617837773</v>
      </c>
      <c r="J149" s="3"/>
      <c r="K149" s="6">
        <v>31</v>
      </c>
      <c r="L149" s="6"/>
      <c r="M149">
        <v>-99</v>
      </c>
      <c r="N149">
        <v>-99</v>
      </c>
      <c r="O149" s="18">
        <v>-99</v>
      </c>
      <c r="P149" s="18">
        <v>-99</v>
      </c>
    </row>
    <row r="150" spans="1:16" ht="18" customHeight="1">
      <c r="A150" s="3">
        <v>1</v>
      </c>
      <c r="B150" s="4">
        <v>30</v>
      </c>
      <c r="C150" s="3">
        <v>1</v>
      </c>
      <c r="D150" s="5">
        <v>3.0085059986645026</v>
      </c>
      <c r="E150" s="5">
        <v>20.547587103793685</v>
      </c>
      <c r="F150" s="5">
        <v>-0.5851983424973067</v>
      </c>
      <c r="G150" s="28">
        <f t="shared" si="6"/>
        <v>2516572.202362855</v>
      </c>
      <c r="H150" s="28">
        <f t="shared" si="7"/>
        <v>6859901.935996156</v>
      </c>
      <c r="I150" s="28">
        <f t="shared" si="8"/>
        <v>173.0048016575027</v>
      </c>
      <c r="J150" s="3"/>
      <c r="K150" s="6">
        <v>31</v>
      </c>
      <c r="L150" s="6"/>
      <c r="M150">
        <v>-99</v>
      </c>
      <c r="N150">
        <v>-99</v>
      </c>
      <c r="O150" s="18">
        <v>-99</v>
      </c>
      <c r="P150" s="18">
        <v>-99</v>
      </c>
    </row>
    <row r="151" spans="1:16" ht="18" customHeight="1">
      <c r="A151" s="3">
        <v>1</v>
      </c>
      <c r="B151" s="4">
        <v>31</v>
      </c>
      <c r="C151" s="3">
        <v>2</v>
      </c>
      <c r="D151" s="5">
        <v>1.2465647168152405</v>
      </c>
      <c r="E151" s="5">
        <v>20.896009966368474</v>
      </c>
      <c r="F151" s="5">
        <v>-0.7183830872239091</v>
      </c>
      <c r="G151" s="28">
        <f t="shared" si="6"/>
        <v>2516570.4129036353</v>
      </c>
      <c r="H151" s="28">
        <f t="shared" si="7"/>
        <v>6859901.782141443</v>
      </c>
      <c r="I151" s="28">
        <f t="shared" si="8"/>
        <v>172.8716169127761</v>
      </c>
      <c r="J151" s="3"/>
      <c r="K151" s="6">
        <v>31</v>
      </c>
      <c r="L151" s="6"/>
      <c r="M151">
        <v>-99</v>
      </c>
      <c r="N151">
        <v>-99</v>
      </c>
      <c r="O151" s="18">
        <v>-99</v>
      </c>
      <c r="P151" s="18">
        <v>-99</v>
      </c>
    </row>
    <row r="152" spans="1:16" ht="18" customHeight="1">
      <c r="A152" s="3">
        <v>2</v>
      </c>
      <c r="B152" s="4">
        <v>32</v>
      </c>
      <c r="C152" s="3">
        <v>2</v>
      </c>
      <c r="D152" s="5">
        <v>2.1774087542359797</v>
      </c>
      <c r="E152" s="5">
        <v>1.1329936588241165</v>
      </c>
      <c r="F152" s="5">
        <v>-0.15680715606184822</v>
      </c>
      <c r="G152" s="28">
        <f t="shared" si="6"/>
        <v>2516576.787813198</v>
      </c>
      <c r="H152" s="28">
        <f t="shared" si="7"/>
        <v>6859883.052384043</v>
      </c>
      <c r="I152" s="28">
        <f t="shared" si="8"/>
        <v>173.43319284393814</v>
      </c>
      <c r="J152" s="3"/>
      <c r="K152" s="6">
        <v>31</v>
      </c>
      <c r="L152" s="6"/>
      <c r="M152">
        <v>-99</v>
      </c>
      <c r="N152">
        <v>-99</v>
      </c>
      <c r="O152" s="18">
        <v>-99</v>
      </c>
      <c r="P152" s="18">
        <v>-99</v>
      </c>
    </row>
    <row r="153" spans="1:16" ht="18" customHeight="1">
      <c r="A153" s="3">
        <v>2</v>
      </c>
      <c r="B153" s="4">
        <v>33</v>
      </c>
      <c r="C153" s="3">
        <v>2</v>
      </c>
      <c r="D153" s="5">
        <v>3.3704894802831795</v>
      </c>
      <c r="E153" s="5">
        <v>0.0949740423387625</v>
      </c>
      <c r="F153" s="5">
        <v>-0.17888068342533</v>
      </c>
      <c r="G153" s="28">
        <f t="shared" si="6"/>
        <v>2516578.2219583387</v>
      </c>
      <c r="H153" s="28">
        <f t="shared" si="7"/>
        <v>6859882.385935202</v>
      </c>
      <c r="I153" s="28">
        <f t="shared" si="8"/>
        <v>173.41111931657468</v>
      </c>
      <c r="J153" s="3"/>
      <c r="K153" s="6">
        <v>31</v>
      </c>
      <c r="L153" s="6"/>
      <c r="M153">
        <v>-99</v>
      </c>
      <c r="N153">
        <v>-99</v>
      </c>
      <c r="O153" s="18">
        <v>-99</v>
      </c>
      <c r="P153" s="18">
        <v>-99</v>
      </c>
    </row>
    <row r="154" spans="1:16" ht="18" customHeight="1">
      <c r="A154" s="3">
        <v>2</v>
      </c>
      <c r="B154" s="4">
        <v>34</v>
      </c>
      <c r="C154" s="3">
        <v>1</v>
      </c>
      <c r="D154" s="5">
        <v>4.908572042377339</v>
      </c>
      <c r="E154" s="5">
        <v>1.5123868283598072</v>
      </c>
      <c r="F154" s="5">
        <v>-0.15019896956006165</v>
      </c>
      <c r="G154" s="28">
        <f t="shared" si="6"/>
        <v>2516579.306646666</v>
      </c>
      <c r="H154" s="28">
        <f t="shared" si="7"/>
        <v>6859884.174288693</v>
      </c>
      <c r="I154" s="28">
        <f t="shared" si="8"/>
        <v>173.43980103043995</v>
      </c>
      <c r="J154" s="3"/>
      <c r="K154" s="6">
        <v>31</v>
      </c>
      <c r="L154" s="6"/>
      <c r="M154">
        <v>-99</v>
      </c>
      <c r="N154">
        <v>-99</v>
      </c>
      <c r="O154" s="18">
        <v>-99</v>
      </c>
      <c r="P154" s="18">
        <v>-99</v>
      </c>
    </row>
    <row r="155" spans="1:16" ht="18" customHeight="1">
      <c r="A155" s="3">
        <v>2</v>
      </c>
      <c r="B155" s="4">
        <v>35</v>
      </c>
      <c r="C155" s="3">
        <v>1</v>
      </c>
      <c r="D155" s="5">
        <v>6.694916120459141</v>
      </c>
      <c r="E155" s="5">
        <v>0.4020912952904695</v>
      </c>
      <c r="F155" s="5">
        <v>-0.09462603156227439</v>
      </c>
      <c r="G155" s="28">
        <f t="shared" si="6"/>
        <v>2516581.3308300395</v>
      </c>
      <c r="H155" s="28">
        <f t="shared" si="7"/>
        <v>6859883.602919278</v>
      </c>
      <c r="I155" s="28">
        <f t="shared" si="8"/>
        <v>173.49537396843772</v>
      </c>
      <c r="J155" s="3"/>
      <c r="K155" s="6">
        <v>31</v>
      </c>
      <c r="L155" s="6"/>
      <c r="M155">
        <v>-99</v>
      </c>
      <c r="N155">
        <v>-99</v>
      </c>
      <c r="O155" s="18">
        <v>-99</v>
      </c>
      <c r="P155" s="18">
        <v>-99</v>
      </c>
    </row>
    <row r="156" spans="1:16" ht="18" customHeight="1">
      <c r="A156" s="3">
        <v>2</v>
      </c>
      <c r="B156" s="4">
        <v>37</v>
      </c>
      <c r="C156" s="3">
        <v>2</v>
      </c>
      <c r="D156" s="5">
        <v>7.357280544561243</v>
      </c>
      <c r="E156" s="5">
        <v>3.8714083673962962</v>
      </c>
      <c r="F156" s="5">
        <v>-0.5256888797640603</v>
      </c>
      <c r="G156" s="28">
        <f t="shared" si="6"/>
        <v>2516581.0051235096</v>
      </c>
      <c r="H156" s="28">
        <f t="shared" si="7"/>
        <v>6859887.119850161</v>
      </c>
      <c r="I156" s="28">
        <f t="shared" si="8"/>
        <v>173.06431112023594</v>
      </c>
      <c r="J156" s="3"/>
      <c r="K156" s="6">
        <v>31</v>
      </c>
      <c r="L156" s="6"/>
      <c r="M156">
        <v>-99</v>
      </c>
      <c r="N156">
        <v>-99</v>
      </c>
      <c r="O156" s="18">
        <v>-99</v>
      </c>
      <c r="P156" s="18">
        <v>-99</v>
      </c>
    </row>
    <row r="157" spans="1:16" ht="18" customHeight="1">
      <c r="A157" s="3">
        <v>2</v>
      </c>
      <c r="B157" s="4">
        <v>39</v>
      </c>
      <c r="C157" s="3">
        <v>1</v>
      </c>
      <c r="D157" s="5">
        <v>8.123040657917755</v>
      </c>
      <c r="E157" s="5">
        <v>-0.31745549843058696</v>
      </c>
      <c r="F157" s="5">
        <v>-0.17722758003759906</v>
      </c>
      <c r="G157" s="28">
        <f t="shared" si="6"/>
        <v>2516582.902483194</v>
      </c>
      <c r="H157" s="28">
        <f t="shared" si="7"/>
        <v>6859883.307633579</v>
      </c>
      <c r="I157" s="28">
        <f t="shared" si="8"/>
        <v>173.4127724199624</v>
      </c>
      <c r="J157" s="3"/>
      <c r="K157" s="6">
        <v>31</v>
      </c>
      <c r="L157" s="6"/>
      <c r="M157">
        <v>-99</v>
      </c>
      <c r="N157">
        <v>-99</v>
      </c>
      <c r="O157" s="18">
        <v>-99</v>
      </c>
      <c r="P157" s="18">
        <v>-99</v>
      </c>
    </row>
    <row r="158" spans="1:16" ht="18" customHeight="1">
      <c r="A158" s="3">
        <v>2</v>
      </c>
      <c r="B158" s="4">
        <v>45</v>
      </c>
      <c r="C158" s="3">
        <v>2</v>
      </c>
      <c r="D158" s="5">
        <v>14.134888895738781</v>
      </c>
      <c r="E158" s="5">
        <v>1.761159676733163</v>
      </c>
      <c r="F158" s="5">
        <v>-0.4589125619321567</v>
      </c>
      <c r="G158" s="28">
        <f t="shared" si="6"/>
        <v>2516588.1021112124</v>
      </c>
      <c r="H158" s="28">
        <f t="shared" si="7"/>
        <v>6859886.971897318</v>
      </c>
      <c r="I158" s="28">
        <f t="shared" si="8"/>
        <v>173.13108743806785</v>
      </c>
      <c r="J158" s="3"/>
      <c r="K158" s="6">
        <v>31</v>
      </c>
      <c r="L158" s="6"/>
      <c r="M158">
        <v>-99</v>
      </c>
      <c r="N158">
        <v>-99</v>
      </c>
      <c r="O158" s="18">
        <v>-99</v>
      </c>
      <c r="P158" s="18">
        <v>-99</v>
      </c>
    </row>
    <row r="159" spans="1:16" ht="18" customHeight="1">
      <c r="A159" s="3">
        <v>2</v>
      </c>
      <c r="B159" s="4">
        <v>46</v>
      </c>
      <c r="C159" s="3">
        <v>2</v>
      </c>
      <c r="D159" s="5">
        <v>14.86376471881741</v>
      </c>
      <c r="E159" s="5">
        <v>2.1978640795941264</v>
      </c>
      <c r="F159" s="5">
        <v>-0.25974667741871915</v>
      </c>
      <c r="G159" s="28">
        <f t="shared" si="6"/>
        <v>2516588.6812953795</v>
      </c>
      <c r="H159" s="28">
        <f t="shared" si="7"/>
        <v>6859887.593601751</v>
      </c>
      <c r="I159" s="28">
        <f t="shared" si="8"/>
        <v>173.33025332258129</v>
      </c>
      <c r="J159" s="3"/>
      <c r="K159" s="6">
        <v>31</v>
      </c>
      <c r="L159" s="6"/>
      <c r="M159">
        <v>-99</v>
      </c>
      <c r="N159">
        <v>-99</v>
      </c>
      <c r="O159" s="18">
        <v>-99</v>
      </c>
      <c r="P159" s="18">
        <v>-99</v>
      </c>
    </row>
    <row r="160" spans="1:16" ht="18" customHeight="1">
      <c r="A160" s="3">
        <v>2</v>
      </c>
      <c r="B160" s="4">
        <v>48</v>
      </c>
      <c r="C160" s="3">
        <v>3</v>
      </c>
      <c r="D160" s="5">
        <v>17.65755281837383</v>
      </c>
      <c r="E160" s="5">
        <v>0.7610032571215931</v>
      </c>
      <c r="F160" s="5">
        <v>-0.42946322085698785</v>
      </c>
      <c r="G160" s="28">
        <f t="shared" si="6"/>
        <v>2516591.763971307</v>
      </c>
      <c r="H160" s="28">
        <f t="shared" si="7"/>
        <v>6859886.987854204</v>
      </c>
      <c r="I160" s="28">
        <f t="shared" si="8"/>
        <v>173.16053677914303</v>
      </c>
      <c r="J160" s="3"/>
      <c r="K160" s="6">
        <v>31</v>
      </c>
      <c r="L160" s="6"/>
      <c r="M160">
        <v>-99</v>
      </c>
      <c r="N160">
        <v>-99</v>
      </c>
      <c r="O160" s="18">
        <v>-99</v>
      </c>
      <c r="P160" s="18">
        <v>-99</v>
      </c>
    </row>
    <row r="161" spans="1:16" ht="18" customHeight="1">
      <c r="A161" s="3">
        <v>2</v>
      </c>
      <c r="B161" s="4">
        <v>49</v>
      </c>
      <c r="C161" s="3">
        <v>1</v>
      </c>
      <c r="D161" s="5">
        <v>18.772363276607287</v>
      </c>
      <c r="E161" s="5">
        <v>1.1476966478911892</v>
      </c>
      <c r="F161" s="5">
        <v>-0.24188045066276428</v>
      </c>
      <c r="G161" s="28">
        <f t="shared" si="6"/>
        <v>2516592.7278222125</v>
      </c>
      <c r="H161" s="28">
        <f t="shared" si="7"/>
        <v>6859887.668534428</v>
      </c>
      <c r="I161" s="28">
        <f t="shared" si="8"/>
        <v>173.34811954933724</v>
      </c>
      <c r="J161" s="3"/>
      <c r="K161" s="6">
        <v>31</v>
      </c>
      <c r="L161" s="6"/>
      <c r="M161">
        <v>-99</v>
      </c>
      <c r="N161">
        <v>-99</v>
      </c>
      <c r="O161" s="18">
        <v>-99</v>
      </c>
      <c r="P161" s="18">
        <v>-99</v>
      </c>
    </row>
    <row r="162" spans="1:16" ht="18" customHeight="1">
      <c r="A162" s="3">
        <v>2</v>
      </c>
      <c r="B162" s="4">
        <v>53</v>
      </c>
      <c r="C162" s="3">
        <v>2</v>
      </c>
      <c r="D162" s="5">
        <v>11.749590154266148</v>
      </c>
      <c r="E162" s="5">
        <v>8.594679359503505</v>
      </c>
      <c r="F162" s="5">
        <v>-0.98876362216182</v>
      </c>
      <c r="G162" s="28">
        <f t="shared" si="6"/>
        <v>2516583.9153307634</v>
      </c>
      <c r="H162" s="28">
        <f t="shared" si="7"/>
        <v>6859892.875922286</v>
      </c>
      <c r="I162" s="28">
        <f t="shared" si="8"/>
        <v>172.60123637783818</v>
      </c>
      <c r="J162" s="3"/>
      <c r="K162" s="6">
        <v>31</v>
      </c>
      <c r="L162" s="6"/>
      <c r="M162">
        <v>-99</v>
      </c>
      <c r="N162">
        <v>-99</v>
      </c>
      <c r="O162" s="18">
        <v>-99</v>
      </c>
      <c r="P162" s="18">
        <v>-99</v>
      </c>
    </row>
    <row r="163" spans="1:16" ht="18" customHeight="1">
      <c r="A163" s="3">
        <v>2</v>
      </c>
      <c r="B163" s="4">
        <v>54</v>
      </c>
      <c r="C163" s="3">
        <v>2</v>
      </c>
      <c r="D163" s="5">
        <v>12.230296980621468</v>
      </c>
      <c r="E163" s="5">
        <v>9.697785275788313</v>
      </c>
      <c r="F163" s="5">
        <v>-0.9971558042314158</v>
      </c>
      <c r="G163" s="28">
        <f t="shared" si="6"/>
        <v>2516584.071276427</v>
      </c>
      <c r="H163" s="28">
        <f t="shared" si="7"/>
        <v>6859894.069070502</v>
      </c>
      <c r="I163" s="28">
        <f t="shared" si="8"/>
        <v>172.59284419576858</v>
      </c>
      <c r="J163" s="3"/>
      <c r="K163" s="6">
        <v>31</v>
      </c>
      <c r="L163" s="6"/>
      <c r="M163">
        <v>-99</v>
      </c>
      <c r="N163">
        <v>-99</v>
      </c>
      <c r="O163" s="18">
        <v>-99</v>
      </c>
      <c r="P163" s="18">
        <v>-99</v>
      </c>
    </row>
    <row r="164" spans="1:16" ht="18" customHeight="1">
      <c r="A164" s="3">
        <v>2</v>
      </c>
      <c r="B164" s="4">
        <v>57</v>
      </c>
      <c r="C164" s="3">
        <v>2</v>
      </c>
      <c r="D164" s="5">
        <v>18.66835613335174</v>
      </c>
      <c r="E164" s="5">
        <v>10.400303616849007</v>
      </c>
      <c r="F164" s="5">
        <v>-1.119358211686494</v>
      </c>
      <c r="G164" s="28">
        <f t="shared" si="6"/>
        <v>2516590.0620108237</v>
      </c>
      <c r="H164" s="28">
        <f t="shared" si="7"/>
        <v>6859896.529403621</v>
      </c>
      <c r="I164" s="28">
        <f t="shared" si="8"/>
        <v>172.47064178831351</v>
      </c>
      <c r="J164" s="3"/>
      <c r="K164" s="6">
        <v>31</v>
      </c>
      <c r="L164" s="6"/>
      <c r="M164">
        <v>-99</v>
      </c>
      <c r="N164">
        <v>-99</v>
      </c>
      <c r="O164" s="18">
        <v>-99</v>
      </c>
      <c r="P164" s="18">
        <v>-99</v>
      </c>
    </row>
    <row r="165" spans="1:16" ht="18" customHeight="1">
      <c r="A165" s="3">
        <v>2</v>
      </c>
      <c r="B165" s="4">
        <v>59</v>
      </c>
      <c r="C165" s="3">
        <v>2</v>
      </c>
      <c r="D165" s="5">
        <v>15.203961805131927</v>
      </c>
      <c r="E165" s="5">
        <v>13.14901231199589</v>
      </c>
      <c r="F165" s="5">
        <v>-1.147400775040865</v>
      </c>
      <c r="G165" s="28">
        <f t="shared" si="6"/>
        <v>2516585.9712357726</v>
      </c>
      <c r="H165" s="28">
        <f t="shared" si="7"/>
        <v>6859898.209578325</v>
      </c>
      <c r="I165" s="28">
        <f t="shared" si="8"/>
        <v>172.44259922495914</v>
      </c>
      <c r="J165" s="3"/>
      <c r="K165" s="6">
        <v>31</v>
      </c>
      <c r="L165" s="6"/>
      <c r="M165">
        <v>-99</v>
      </c>
      <c r="N165">
        <v>-99</v>
      </c>
      <c r="O165" s="18">
        <v>-99</v>
      </c>
      <c r="P165" s="18">
        <v>-99</v>
      </c>
    </row>
    <row r="166" spans="1:16" ht="18" customHeight="1">
      <c r="A166" s="3">
        <v>3</v>
      </c>
      <c r="B166" s="4">
        <v>60</v>
      </c>
      <c r="C166" s="3">
        <v>1</v>
      </c>
      <c r="D166" s="5">
        <v>0.6367834270050725</v>
      </c>
      <c r="E166" s="5">
        <v>-0.35281763193001026</v>
      </c>
      <c r="F166" s="5">
        <v>-0.18692525312038774</v>
      </c>
      <c r="G166" s="28">
        <f t="shared" si="6"/>
        <v>2516575.719649742</v>
      </c>
      <c r="H166" s="28">
        <f t="shared" si="7"/>
        <v>6859881.197609549</v>
      </c>
      <c r="I166" s="28">
        <f t="shared" si="8"/>
        <v>173.4030747468796</v>
      </c>
      <c r="J166" s="3"/>
      <c r="K166" s="6">
        <v>31</v>
      </c>
      <c r="L166" s="6"/>
      <c r="M166">
        <v>-99</v>
      </c>
      <c r="N166">
        <v>-99</v>
      </c>
      <c r="O166" s="18">
        <v>-99</v>
      </c>
      <c r="P166" s="18">
        <v>-99</v>
      </c>
    </row>
    <row r="167" spans="1:16" ht="18" customHeight="1">
      <c r="A167" s="3">
        <v>3</v>
      </c>
      <c r="B167" s="4">
        <v>62</v>
      </c>
      <c r="C167" s="3">
        <v>2</v>
      </c>
      <c r="D167" s="5">
        <v>4.583632894470013</v>
      </c>
      <c r="E167" s="5">
        <v>-1.0066088512834044</v>
      </c>
      <c r="F167" s="5">
        <v>-0.07167960068529936</v>
      </c>
      <c r="G167" s="28">
        <f t="shared" si="6"/>
        <v>2516579.6930063204</v>
      </c>
      <c r="H167" s="28">
        <f t="shared" si="7"/>
        <v>6859881.663979766</v>
      </c>
      <c r="I167" s="28">
        <f t="shared" si="8"/>
        <v>173.51832039931472</v>
      </c>
      <c r="J167" s="3"/>
      <c r="K167" s="6">
        <v>31</v>
      </c>
      <c r="L167" s="6"/>
      <c r="M167">
        <v>-99</v>
      </c>
      <c r="N167">
        <v>-99</v>
      </c>
      <c r="O167" s="18">
        <v>-99</v>
      </c>
      <c r="P167" s="18">
        <v>-99</v>
      </c>
    </row>
    <row r="168" spans="1:16" ht="18" customHeight="1">
      <c r="A168" s="3">
        <v>3</v>
      </c>
      <c r="B168" s="4">
        <v>63</v>
      </c>
      <c r="C168" s="3">
        <v>1</v>
      </c>
      <c r="D168" s="5">
        <v>3.8628997548955897</v>
      </c>
      <c r="E168" s="5">
        <v>-2.007640645297312</v>
      </c>
      <c r="F168" s="5">
        <v>-0.16871431246949567</v>
      </c>
      <c r="G168" s="28">
        <f t="shared" si="6"/>
        <v>2516579.2781417286</v>
      </c>
      <c r="H168" s="28">
        <f t="shared" si="7"/>
        <v>6859880.5023394255</v>
      </c>
      <c r="I168" s="28">
        <f t="shared" si="8"/>
        <v>173.4212856875305</v>
      </c>
      <c r="J168" s="3"/>
      <c r="K168" s="6">
        <v>31</v>
      </c>
      <c r="L168" s="6"/>
      <c r="M168">
        <v>-99</v>
      </c>
      <c r="N168">
        <v>-99</v>
      </c>
      <c r="O168" s="18">
        <v>-99</v>
      </c>
      <c r="P168" s="18">
        <v>-99</v>
      </c>
    </row>
    <row r="169" spans="1:16" ht="18" customHeight="1">
      <c r="A169" s="3">
        <v>3</v>
      </c>
      <c r="B169" s="4">
        <v>65</v>
      </c>
      <c r="C169" s="3">
        <v>1</v>
      </c>
      <c r="D169" s="5">
        <v>6.852363186967494</v>
      </c>
      <c r="E169" s="5">
        <v>-3.617011835586626</v>
      </c>
      <c r="F169" s="5">
        <v>-0.22472043552991747</v>
      </c>
      <c r="G169" s="28">
        <f t="shared" si="6"/>
        <v>2516582.59665809</v>
      </c>
      <c r="H169" s="28">
        <f t="shared" si="7"/>
        <v>6859879.78511115</v>
      </c>
      <c r="I169" s="28">
        <f t="shared" si="8"/>
        <v>173.3652795644701</v>
      </c>
      <c r="J169" s="3"/>
      <c r="K169" s="6">
        <v>31</v>
      </c>
      <c r="L169" s="6"/>
      <c r="M169">
        <v>-99</v>
      </c>
      <c r="N169">
        <v>-99</v>
      </c>
      <c r="O169" s="18">
        <v>-99</v>
      </c>
      <c r="P169" s="18">
        <v>-99</v>
      </c>
    </row>
    <row r="170" spans="1:16" ht="18" customHeight="1">
      <c r="A170" s="3">
        <v>3</v>
      </c>
      <c r="B170" s="4">
        <v>66</v>
      </c>
      <c r="C170" s="3">
        <v>2</v>
      </c>
      <c r="D170" s="5">
        <v>6.941313548782275</v>
      </c>
      <c r="E170" s="5">
        <v>-5.158210380658155</v>
      </c>
      <c r="F170" s="5">
        <v>-0.11311713836254977</v>
      </c>
      <c r="G170" s="28">
        <f t="shared" si="6"/>
        <v>2516583.1095166835</v>
      </c>
      <c r="H170" s="28">
        <f t="shared" si="7"/>
        <v>6859878.329026954</v>
      </c>
      <c r="I170" s="28">
        <f t="shared" si="8"/>
        <v>173.47688286163745</v>
      </c>
      <c r="J170" s="3"/>
      <c r="K170" s="6">
        <v>31</v>
      </c>
      <c r="L170" s="6"/>
      <c r="M170">
        <v>-99</v>
      </c>
      <c r="N170">
        <v>-99</v>
      </c>
      <c r="O170" s="18">
        <v>-99</v>
      </c>
      <c r="P170" s="18">
        <v>-99</v>
      </c>
    </row>
    <row r="171" spans="1:16" ht="18" customHeight="1">
      <c r="A171" s="3">
        <v>3</v>
      </c>
      <c r="B171" s="4">
        <v>67</v>
      </c>
      <c r="C171" s="3">
        <v>1</v>
      </c>
      <c r="D171" s="5">
        <v>8.69435334593771</v>
      </c>
      <c r="E171" s="5">
        <v>-3.6498316748427917</v>
      </c>
      <c r="F171" s="5">
        <v>-0.10524166541090199</v>
      </c>
      <c r="G171" s="28">
        <f t="shared" si="6"/>
        <v>2516584.3755052597</v>
      </c>
      <c r="H171" s="28">
        <f t="shared" si="7"/>
        <v>6859880.264389395</v>
      </c>
      <c r="I171" s="28">
        <f t="shared" si="8"/>
        <v>173.4847583345891</v>
      </c>
      <c r="J171" s="3"/>
      <c r="K171" s="6">
        <v>31</v>
      </c>
      <c r="L171" s="6"/>
      <c r="M171">
        <v>-99</v>
      </c>
      <c r="N171">
        <v>-99</v>
      </c>
      <c r="O171" s="18">
        <v>-99</v>
      </c>
      <c r="P171" s="18">
        <v>-99</v>
      </c>
    </row>
    <row r="172" spans="1:16" ht="18" customHeight="1">
      <c r="A172" s="3">
        <v>3</v>
      </c>
      <c r="B172" s="4">
        <v>72</v>
      </c>
      <c r="C172" s="3">
        <v>2</v>
      </c>
      <c r="D172" s="5">
        <v>9.787932081698425</v>
      </c>
      <c r="E172" s="5">
        <v>-4.554901974235731</v>
      </c>
      <c r="F172" s="5">
        <v>-0.21120559043351858</v>
      </c>
      <c r="G172" s="28">
        <f t="shared" si="6"/>
        <v>2516585.6771821682</v>
      </c>
      <c r="H172" s="28">
        <f t="shared" si="7"/>
        <v>6859879.698082127</v>
      </c>
      <c r="I172" s="28">
        <f t="shared" si="8"/>
        <v>173.3787944095665</v>
      </c>
      <c r="J172" s="3"/>
      <c r="K172" s="6">
        <v>31</v>
      </c>
      <c r="L172" s="6"/>
      <c r="M172">
        <v>-99</v>
      </c>
      <c r="N172">
        <v>-99</v>
      </c>
      <c r="O172" s="18">
        <v>-99</v>
      </c>
      <c r="P172" s="18">
        <v>-99</v>
      </c>
    </row>
    <row r="173" spans="1:16" ht="18" customHeight="1">
      <c r="A173" s="3">
        <v>3</v>
      </c>
      <c r="B173" s="4">
        <v>73</v>
      </c>
      <c r="C173" s="3">
        <v>2</v>
      </c>
      <c r="D173" s="5">
        <v>11.767140913773387</v>
      </c>
      <c r="E173" s="5">
        <v>-5.005426146117655</v>
      </c>
      <c r="F173" s="5">
        <v>-0.18338470980346408</v>
      </c>
      <c r="G173" s="28">
        <f t="shared" si="6"/>
        <v>2516587.7037017103</v>
      </c>
      <c r="H173" s="28">
        <f t="shared" si="7"/>
        <v>6859879.814091504</v>
      </c>
      <c r="I173" s="28">
        <f t="shared" si="8"/>
        <v>173.40661529019653</v>
      </c>
      <c r="J173" s="3"/>
      <c r="K173" s="6">
        <v>31</v>
      </c>
      <c r="L173" s="6"/>
      <c r="M173">
        <v>-99</v>
      </c>
      <c r="N173">
        <v>-99</v>
      </c>
      <c r="O173" s="18">
        <v>-99</v>
      </c>
      <c r="P173" s="18">
        <v>-99</v>
      </c>
    </row>
    <row r="174" spans="1:16" ht="18" customHeight="1">
      <c r="A174" s="3">
        <v>3</v>
      </c>
      <c r="B174" s="4">
        <v>75</v>
      </c>
      <c r="C174" s="3">
        <v>1</v>
      </c>
      <c r="D174" s="5">
        <v>8.624930533377517</v>
      </c>
      <c r="E174" s="5">
        <v>-6.605974313140109</v>
      </c>
      <c r="F174" s="5">
        <v>-0.34480196304414334</v>
      </c>
      <c r="G174" s="28">
        <f t="shared" si="6"/>
        <v>2516585.128586939</v>
      </c>
      <c r="H174" s="28">
        <f t="shared" si="7"/>
        <v>6859877.404937208</v>
      </c>
      <c r="I174" s="28">
        <f t="shared" si="8"/>
        <v>173.24519803695586</v>
      </c>
      <c r="J174" s="3"/>
      <c r="K174" s="6">
        <v>31</v>
      </c>
      <c r="L174" s="6"/>
      <c r="M174">
        <v>-99</v>
      </c>
      <c r="N174">
        <v>-99</v>
      </c>
      <c r="O174" s="18">
        <v>-99</v>
      </c>
      <c r="P174" s="18">
        <v>-99</v>
      </c>
    </row>
    <row r="175" spans="1:16" ht="18" customHeight="1">
      <c r="A175" s="3">
        <v>3</v>
      </c>
      <c r="B175" s="4">
        <v>76</v>
      </c>
      <c r="C175" s="3">
        <v>1</v>
      </c>
      <c r="D175" s="5">
        <v>11.50195586110753</v>
      </c>
      <c r="E175" s="5">
        <v>-9.727816579230455</v>
      </c>
      <c r="F175" s="5">
        <v>-0.22847105384479147</v>
      </c>
      <c r="G175" s="28">
        <f t="shared" si="6"/>
        <v>2516588.7585055055</v>
      </c>
      <c r="H175" s="28">
        <f t="shared" si="7"/>
        <v>6859875.203377518</v>
      </c>
      <c r="I175" s="28">
        <f t="shared" si="8"/>
        <v>173.3615289461552</v>
      </c>
      <c r="J175" s="3"/>
      <c r="K175" s="6">
        <v>31</v>
      </c>
      <c r="L175" s="6"/>
      <c r="M175">
        <v>-99</v>
      </c>
      <c r="N175">
        <v>-99</v>
      </c>
      <c r="O175" s="18">
        <v>-99</v>
      </c>
      <c r="P175" s="18">
        <v>-99</v>
      </c>
    </row>
    <row r="176" spans="1:16" ht="18" customHeight="1">
      <c r="A176" s="3">
        <v>3</v>
      </c>
      <c r="B176" s="4">
        <v>77</v>
      </c>
      <c r="C176" s="3">
        <v>1</v>
      </c>
      <c r="D176" s="5">
        <v>12.166328314777473</v>
      </c>
      <c r="E176" s="5">
        <v>-12.192538355421455</v>
      </c>
      <c r="F176" s="5">
        <v>-0.08194995432913094</v>
      </c>
      <c r="G176" s="28">
        <f t="shared" si="6"/>
        <v>2516590.0803241744</v>
      </c>
      <c r="H176" s="28">
        <f t="shared" si="7"/>
        <v>6859873.019564431</v>
      </c>
      <c r="I176" s="28">
        <f t="shared" si="8"/>
        <v>173.50805004567087</v>
      </c>
      <c r="J176" s="3"/>
      <c r="K176" s="6">
        <v>31</v>
      </c>
      <c r="L176" s="6"/>
      <c r="M176">
        <v>-99</v>
      </c>
      <c r="N176">
        <v>-99</v>
      </c>
      <c r="O176" s="18">
        <v>-99</v>
      </c>
      <c r="P176" s="18">
        <v>-99</v>
      </c>
    </row>
    <row r="177" spans="1:16" ht="18" customHeight="1">
      <c r="A177" s="3">
        <v>3</v>
      </c>
      <c r="B177" s="4">
        <v>81</v>
      </c>
      <c r="C177" s="3">
        <v>1</v>
      </c>
      <c r="D177" s="5">
        <v>13.490194884993246</v>
      </c>
      <c r="E177" s="5">
        <v>-3.699315575698018</v>
      </c>
      <c r="F177" s="5">
        <v>-0.15317310837136247</v>
      </c>
      <c r="G177" s="28">
        <f t="shared" si="6"/>
        <v>2516588.9969724477</v>
      </c>
      <c r="H177" s="28">
        <f t="shared" si="7"/>
        <v>6859881.546803428</v>
      </c>
      <c r="I177" s="28">
        <f t="shared" si="8"/>
        <v>173.43682689162864</v>
      </c>
      <c r="J177" s="3"/>
      <c r="K177" s="6">
        <v>31</v>
      </c>
      <c r="L177" s="6"/>
      <c r="M177">
        <v>-99</v>
      </c>
      <c r="N177">
        <v>-99</v>
      </c>
      <c r="O177" s="18">
        <v>-99</v>
      </c>
      <c r="P177" s="18">
        <v>-99</v>
      </c>
    </row>
    <row r="178" spans="1:16" ht="18" customHeight="1">
      <c r="A178" s="3">
        <v>3</v>
      </c>
      <c r="B178" s="4">
        <v>83</v>
      </c>
      <c r="C178" s="3">
        <v>2</v>
      </c>
      <c r="D178" s="5">
        <v>17.084791419887434</v>
      </c>
      <c r="E178" s="5">
        <v>-0.06486468228431046</v>
      </c>
      <c r="F178" s="5">
        <v>-0.34688692943398836</v>
      </c>
      <c r="G178" s="28">
        <f t="shared" si="6"/>
        <v>2516591.4426993765</v>
      </c>
      <c r="H178" s="28">
        <f t="shared" si="7"/>
        <v>6859886.035542375</v>
      </c>
      <c r="I178" s="28">
        <f t="shared" si="8"/>
        <v>173.243113070566</v>
      </c>
      <c r="J178" s="3"/>
      <c r="K178" s="6">
        <v>31</v>
      </c>
      <c r="L178" s="6"/>
      <c r="M178">
        <v>-99</v>
      </c>
      <c r="N178">
        <v>-99</v>
      </c>
      <c r="O178" s="18">
        <v>-99</v>
      </c>
      <c r="P178" s="18">
        <v>-99</v>
      </c>
    </row>
    <row r="179" spans="1:16" ht="18" customHeight="1">
      <c r="A179" s="3">
        <v>3</v>
      </c>
      <c r="B179" s="4">
        <v>86</v>
      </c>
      <c r="C179" s="3">
        <v>1</v>
      </c>
      <c r="D179" s="5">
        <v>17.95396032580172</v>
      </c>
      <c r="E179" s="5">
        <v>-4.0526461074198545</v>
      </c>
      <c r="F179" s="5">
        <v>-0.04047238366488806</v>
      </c>
      <c r="G179" s="28">
        <f t="shared" si="6"/>
        <v>2516593.383648966</v>
      </c>
      <c r="H179" s="28">
        <f t="shared" si="7"/>
        <v>6859882.445198385</v>
      </c>
      <c r="I179" s="28">
        <f t="shared" si="8"/>
        <v>173.54952761633513</v>
      </c>
      <c r="J179" s="3"/>
      <c r="K179" s="6">
        <v>31</v>
      </c>
      <c r="L179" s="6"/>
      <c r="M179">
        <v>-99</v>
      </c>
      <c r="N179">
        <v>-99</v>
      </c>
      <c r="O179" s="18">
        <v>-99</v>
      </c>
      <c r="P179" s="18">
        <v>-99</v>
      </c>
    </row>
    <row r="180" spans="1:16" ht="18" customHeight="1">
      <c r="A180" s="3">
        <v>3</v>
      </c>
      <c r="B180" s="4">
        <v>88</v>
      </c>
      <c r="C180" s="3">
        <v>2</v>
      </c>
      <c r="D180" s="5">
        <v>14.872867878489911</v>
      </c>
      <c r="E180" s="5">
        <v>-6.101997191284708</v>
      </c>
      <c r="F180" s="5">
        <v>0.1047468924727582</v>
      </c>
      <c r="G180" s="28">
        <f t="shared" si="6"/>
        <v>2516590.991714656</v>
      </c>
      <c r="H180" s="28">
        <f t="shared" si="7"/>
        <v>6859879.621792499</v>
      </c>
      <c r="I180" s="28">
        <f t="shared" si="8"/>
        <v>173.69474689247275</v>
      </c>
      <c r="J180" s="3"/>
      <c r="K180" s="6">
        <v>31</v>
      </c>
      <c r="L180" s="6"/>
      <c r="M180">
        <v>-99</v>
      </c>
      <c r="N180">
        <v>-99</v>
      </c>
      <c r="O180" s="18">
        <v>-99</v>
      </c>
      <c r="P180" s="18">
        <v>-99</v>
      </c>
    </row>
    <row r="181" spans="1:16" ht="18" customHeight="1">
      <c r="A181" s="3">
        <v>3</v>
      </c>
      <c r="B181" s="4">
        <v>91</v>
      </c>
      <c r="C181" s="3">
        <v>2</v>
      </c>
      <c r="D181" s="5">
        <v>20.56084208405054</v>
      </c>
      <c r="E181" s="5">
        <v>-6.994368328709668</v>
      </c>
      <c r="F181" s="5">
        <v>0.11591815631489011</v>
      </c>
      <c r="G181" s="28">
        <f t="shared" si="6"/>
        <v>2516596.7040692945</v>
      </c>
      <c r="H181" s="28">
        <f t="shared" si="7"/>
        <v>6859880.341779508</v>
      </c>
      <c r="I181" s="28">
        <f t="shared" si="8"/>
        <v>173.70591815631488</v>
      </c>
      <c r="J181" s="3"/>
      <c r="K181" s="6">
        <v>31</v>
      </c>
      <c r="L181" s="6"/>
      <c r="M181">
        <v>-99</v>
      </c>
      <c r="N181">
        <v>-99</v>
      </c>
      <c r="O181" s="18">
        <v>-99</v>
      </c>
      <c r="P181" s="18">
        <v>-99</v>
      </c>
    </row>
    <row r="182" spans="1:16" ht="18" customHeight="1">
      <c r="A182" s="3">
        <v>3</v>
      </c>
      <c r="B182" s="4">
        <v>92</v>
      </c>
      <c r="C182" s="3">
        <v>1</v>
      </c>
      <c r="D182" s="5">
        <v>19.549431979387585</v>
      </c>
      <c r="E182" s="5">
        <v>-9.9682685796233</v>
      </c>
      <c r="F182" s="5">
        <v>0.16839755897906544</v>
      </c>
      <c r="G182" s="28">
        <f t="shared" si="6"/>
        <v>2516596.557033667</v>
      </c>
      <c r="H182" s="28">
        <f t="shared" si="7"/>
        <v>6859877.204039297</v>
      </c>
      <c r="I182" s="28">
        <f t="shared" si="8"/>
        <v>173.75839755897906</v>
      </c>
      <c r="J182" s="3"/>
      <c r="K182" s="6">
        <v>31</v>
      </c>
      <c r="L182" s="6"/>
      <c r="M182">
        <v>-99</v>
      </c>
      <c r="N182">
        <v>-99</v>
      </c>
      <c r="O182" s="18">
        <v>-99</v>
      </c>
      <c r="P182" s="18">
        <v>-99</v>
      </c>
    </row>
    <row r="183" spans="1:16" ht="18" customHeight="1">
      <c r="A183" s="3">
        <v>3</v>
      </c>
      <c r="B183" s="4">
        <v>93</v>
      </c>
      <c r="C183" s="3">
        <v>1</v>
      </c>
      <c r="D183" s="5">
        <v>15.81555861187283</v>
      </c>
      <c r="E183" s="5">
        <v>-10.26316347025011</v>
      </c>
      <c r="F183" s="5">
        <v>-0.024325910220680882</v>
      </c>
      <c r="G183" s="28">
        <f t="shared" si="6"/>
        <v>2516593.0513846455</v>
      </c>
      <c r="H183" s="28">
        <f t="shared" si="7"/>
        <v>6859875.885252636</v>
      </c>
      <c r="I183" s="28">
        <f t="shared" si="8"/>
        <v>173.56567408977932</v>
      </c>
      <c r="J183" s="3"/>
      <c r="K183" s="6">
        <v>31</v>
      </c>
      <c r="L183" s="6"/>
      <c r="M183">
        <v>-99</v>
      </c>
      <c r="N183">
        <v>-99</v>
      </c>
      <c r="O183" s="18">
        <v>-99</v>
      </c>
      <c r="P183" s="18">
        <v>-99</v>
      </c>
    </row>
    <row r="184" spans="1:16" ht="18" customHeight="1">
      <c r="A184" s="3">
        <v>3</v>
      </c>
      <c r="B184" s="4">
        <v>95</v>
      </c>
      <c r="C184" s="3">
        <v>1</v>
      </c>
      <c r="D184" s="5">
        <v>16.926981983948437</v>
      </c>
      <c r="E184" s="5">
        <v>-12.841812045064021</v>
      </c>
      <c r="F184" s="5">
        <v>0.057617983455794664</v>
      </c>
      <c r="G184" s="28">
        <f t="shared" si="6"/>
        <v>2516594.8343140883</v>
      </c>
      <c r="H184" s="28">
        <f t="shared" si="7"/>
        <v>6859873.715954826</v>
      </c>
      <c r="I184" s="28">
        <f t="shared" si="8"/>
        <v>173.6476179834558</v>
      </c>
      <c r="J184" s="3"/>
      <c r="K184" s="6">
        <v>31</v>
      </c>
      <c r="L184" s="6"/>
      <c r="M184">
        <v>-99</v>
      </c>
      <c r="N184">
        <v>-99</v>
      </c>
      <c r="O184" s="18">
        <v>-99</v>
      </c>
      <c r="P184" s="18">
        <v>-99</v>
      </c>
    </row>
    <row r="185" spans="1:16" ht="18" customHeight="1">
      <c r="A185" s="3">
        <v>4</v>
      </c>
      <c r="B185" s="4">
        <v>100</v>
      </c>
      <c r="C185" s="3">
        <v>1</v>
      </c>
      <c r="D185" s="5">
        <v>3.1213433157045443</v>
      </c>
      <c r="E185" s="5">
        <v>-5.066476088779594</v>
      </c>
      <c r="F185" s="5">
        <v>-0.24479726807334365</v>
      </c>
      <c r="G185" s="28">
        <f t="shared" si="6"/>
        <v>2516579.413929651</v>
      </c>
      <c r="H185" s="28">
        <f t="shared" si="7"/>
        <v>6859877.3578296285</v>
      </c>
      <c r="I185" s="28">
        <f t="shared" si="8"/>
        <v>173.34520273192666</v>
      </c>
      <c r="J185" s="3"/>
      <c r="K185" s="6">
        <v>31</v>
      </c>
      <c r="L185" s="6"/>
      <c r="M185">
        <v>-99</v>
      </c>
      <c r="N185">
        <v>-99</v>
      </c>
      <c r="O185" s="18">
        <v>-99</v>
      </c>
      <c r="P185" s="18">
        <v>-99</v>
      </c>
    </row>
    <row r="186" spans="1:16" ht="18" customHeight="1">
      <c r="A186" s="3">
        <v>4</v>
      </c>
      <c r="B186" s="4">
        <v>102</v>
      </c>
      <c r="C186" s="3">
        <v>1</v>
      </c>
      <c r="D186" s="5">
        <v>2.9455089233556637</v>
      </c>
      <c r="E186" s="5">
        <v>-7.118297195184468</v>
      </c>
      <c r="F186" s="5">
        <v>-0.34838645229153564</v>
      </c>
      <c r="G186" s="28">
        <f t="shared" si="6"/>
        <v>2516579.813991691</v>
      </c>
      <c r="H186" s="28">
        <f t="shared" si="7"/>
        <v>6859875.337721228</v>
      </c>
      <c r="I186" s="28">
        <f t="shared" si="8"/>
        <v>173.24161354770845</v>
      </c>
      <c r="J186" s="3"/>
      <c r="K186" s="6">
        <v>31</v>
      </c>
      <c r="L186" s="6"/>
      <c r="M186">
        <v>-99</v>
      </c>
      <c r="N186">
        <v>-99</v>
      </c>
      <c r="O186" s="18">
        <v>-99</v>
      </c>
      <c r="P186" s="18">
        <v>-99</v>
      </c>
    </row>
    <row r="187" spans="1:16" ht="18" customHeight="1">
      <c r="A187" s="3">
        <v>4</v>
      </c>
      <c r="B187" s="4">
        <v>103</v>
      </c>
      <c r="C187" s="3">
        <v>1</v>
      </c>
      <c r="D187" s="5">
        <v>0.6937439884897183</v>
      </c>
      <c r="E187" s="5">
        <v>-6.769537430140389</v>
      </c>
      <c r="F187" s="5">
        <v>-0.16358780011515092</v>
      </c>
      <c r="G187" s="28">
        <f t="shared" si="6"/>
        <v>2516577.553826688</v>
      </c>
      <c r="H187" s="28">
        <f t="shared" si="7"/>
        <v>6859875.048354927</v>
      </c>
      <c r="I187" s="28">
        <f t="shared" si="8"/>
        <v>173.42641219988485</v>
      </c>
      <c r="J187" s="3"/>
      <c r="K187" s="6">
        <v>31</v>
      </c>
      <c r="L187" s="6"/>
      <c r="M187">
        <v>-99</v>
      </c>
      <c r="N187">
        <v>-99</v>
      </c>
      <c r="O187" s="18">
        <v>-99</v>
      </c>
      <c r="P187" s="18">
        <v>-99</v>
      </c>
    </row>
    <row r="188" spans="1:16" ht="18" customHeight="1">
      <c r="A188" s="3">
        <v>4</v>
      </c>
      <c r="B188" s="4">
        <v>105</v>
      </c>
      <c r="C188" s="3">
        <v>1</v>
      </c>
      <c r="D188" s="5">
        <v>3.4254420384256785</v>
      </c>
      <c r="E188" s="5">
        <v>-9.4736093147234</v>
      </c>
      <c r="F188" s="5">
        <v>-0.2813878105059676</v>
      </c>
      <c r="G188" s="28">
        <f t="shared" si="6"/>
        <v>2516580.928263987</v>
      </c>
      <c r="H188" s="28">
        <f t="shared" si="7"/>
        <v>6859873.207878927</v>
      </c>
      <c r="I188" s="28">
        <f t="shared" si="8"/>
        <v>173.30861218949403</v>
      </c>
      <c r="J188" s="3"/>
      <c r="K188" s="6">
        <v>31</v>
      </c>
      <c r="L188" s="6"/>
      <c r="M188">
        <v>-99</v>
      </c>
      <c r="N188">
        <v>-99</v>
      </c>
      <c r="O188" s="18">
        <v>-99</v>
      </c>
      <c r="P188" s="18">
        <v>-99</v>
      </c>
    </row>
    <row r="189" spans="1:16" ht="18" customHeight="1">
      <c r="A189" s="3">
        <v>4</v>
      </c>
      <c r="B189" s="4">
        <v>106</v>
      </c>
      <c r="C189" s="3">
        <v>2</v>
      </c>
      <c r="D189" s="5">
        <v>4.541396040426896</v>
      </c>
      <c r="E189" s="5">
        <v>-7.829767455483972</v>
      </c>
      <c r="F189" s="5">
        <v>-0.27326024680836236</v>
      </c>
      <c r="G189" s="28">
        <f t="shared" si="6"/>
        <v>2516581.544587894</v>
      </c>
      <c r="H189" s="28">
        <f t="shared" si="7"/>
        <v>6859875.096718315</v>
      </c>
      <c r="I189" s="28">
        <f t="shared" si="8"/>
        <v>173.31673975319165</v>
      </c>
      <c r="J189" s="3"/>
      <c r="K189" s="6">
        <v>31</v>
      </c>
      <c r="L189" s="6"/>
      <c r="M189">
        <v>-99</v>
      </c>
      <c r="N189">
        <v>-99</v>
      </c>
      <c r="O189" s="18">
        <v>-99</v>
      </c>
      <c r="P189" s="18">
        <v>-99</v>
      </c>
    </row>
    <row r="190" spans="1:16" ht="18" customHeight="1">
      <c r="A190" s="3">
        <v>4</v>
      </c>
      <c r="B190" s="4">
        <v>107</v>
      </c>
      <c r="C190" s="3">
        <v>2</v>
      </c>
      <c r="D190" s="5">
        <v>5.907441040804874</v>
      </c>
      <c r="E190" s="5">
        <v>-7.880417750595555</v>
      </c>
      <c r="F190" s="5">
        <v>-0.42038497684238263</v>
      </c>
      <c r="G190" s="28">
        <f t="shared" si="6"/>
        <v>2516582.871101523</v>
      </c>
      <c r="H190" s="28">
        <f t="shared" si="7"/>
        <v>6859875.426878863</v>
      </c>
      <c r="I190" s="28">
        <f t="shared" si="8"/>
        <v>173.16961502315763</v>
      </c>
      <c r="J190" s="3"/>
      <c r="K190" s="6">
        <v>31</v>
      </c>
      <c r="L190" s="6"/>
      <c r="M190">
        <v>-99</v>
      </c>
      <c r="N190">
        <v>-99</v>
      </c>
      <c r="O190" s="18">
        <v>-99</v>
      </c>
      <c r="P190" s="18">
        <v>-99</v>
      </c>
    </row>
    <row r="191" spans="1:16" ht="18" customHeight="1">
      <c r="A191" s="3">
        <v>4</v>
      </c>
      <c r="B191" s="4">
        <v>109</v>
      </c>
      <c r="C191" s="3">
        <v>1</v>
      </c>
      <c r="D191" s="5">
        <v>8.924867457457923</v>
      </c>
      <c r="E191" s="5">
        <v>-9.459731870757418</v>
      </c>
      <c r="F191" s="5">
        <v>-0.31253731868262025</v>
      </c>
      <c r="G191" s="28">
        <f t="shared" si="6"/>
        <v>2516586.208148871</v>
      </c>
      <c r="H191" s="28">
        <f t="shared" si="7"/>
        <v>6859874.74628334</v>
      </c>
      <c r="I191" s="28">
        <f t="shared" si="8"/>
        <v>173.2774626813174</v>
      </c>
      <c r="J191" s="3"/>
      <c r="K191" s="6">
        <v>31</v>
      </c>
      <c r="L191" s="6"/>
      <c r="M191">
        <v>-99</v>
      </c>
      <c r="N191">
        <v>-99</v>
      </c>
      <c r="O191" s="18">
        <v>-99</v>
      </c>
      <c r="P191" s="18">
        <v>-99</v>
      </c>
    </row>
    <row r="192" spans="1:16" ht="18" customHeight="1">
      <c r="A192" s="3">
        <v>4</v>
      </c>
      <c r="B192" s="4">
        <v>111</v>
      </c>
      <c r="C192" s="3">
        <v>1</v>
      </c>
      <c r="D192" s="5">
        <v>7.429962984574871</v>
      </c>
      <c r="E192" s="5">
        <v>-12.451733655191532</v>
      </c>
      <c r="F192" s="5">
        <v>-0.3102887838221573</v>
      </c>
      <c r="G192" s="28">
        <f t="shared" si="6"/>
        <v>2516585.601601754</v>
      </c>
      <c r="H192" s="28">
        <f t="shared" si="7"/>
        <v>6859871.45707148</v>
      </c>
      <c r="I192" s="28">
        <f t="shared" si="8"/>
        <v>173.27971121617784</v>
      </c>
      <c r="J192" s="3"/>
      <c r="K192" s="6">
        <v>31</v>
      </c>
      <c r="L192" s="6"/>
      <c r="M192">
        <v>-99</v>
      </c>
      <c r="N192">
        <v>-99</v>
      </c>
      <c r="O192" s="18">
        <v>-99</v>
      </c>
      <c r="P192" s="18">
        <v>-99</v>
      </c>
    </row>
    <row r="193" spans="1:16" ht="18" customHeight="1">
      <c r="A193" s="3">
        <v>4</v>
      </c>
      <c r="B193" s="4">
        <v>114</v>
      </c>
      <c r="C193" s="3">
        <v>1</v>
      </c>
      <c r="D193" s="5">
        <v>0.32722784990697185</v>
      </c>
      <c r="E193" s="5">
        <v>-10.182873208188358</v>
      </c>
      <c r="F193" s="5">
        <v>-0.3128095418714235</v>
      </c>
      <c r="G193" s="28">
        <f t="shared" si="6"/>
        <v>2516578.1482536504</v>
      </c>
      <c r="H193" s="28">
        <f t="shared" si="7"/>
        <v>6859871.66725277</v>
      </c>
      <c r="I193" s="28">
        <f t="shared" si="8"/>
        <v>173.2771904581286</v>
      </c>
      <c r="J193" s="3"/>
      <c r="K193" s="6">
        <v>31</v>
      </c>
      <c r="L193" s="6"/>
      <c r="M193">
        <v>-99</v>
      </c>
      <c r="N193">
        <v>-99</v>
      </c>
      <c r="O193" s="18">
        <v>-99</v>
      </c>
      <c r="P193" s="18">
        <v>-99</v>
      </c>
    </row>
    <row r="194" spans="1:16" ht="18" customHeight="1">
      <c r="A194" s="3">
        <v>4</v>
      </c>
      <c r="B194" s="4">
        <v>116</v>
      </c>
      <c r="C194" s="3">
        <v>1</v>
      </c>
      <c r="D194" s="5">
        <v>2.4181236752139452</v>
      </c>
      <c r="E194" s="5">
        <v>-13.3564496324365</v>
      </c>
      <c r="F194" s="5">
        <v>-0.3136301702900022</v>
      </c>
      <c r="G194" s="28">
        <f aca="true" t="shared" si="9" ref="G194:G257">X0+COS(angle)*X-SIN(angle)*Y</f>
        <v>2516581.0372220185</v>
      </c>
      <c r="H194" s="28">
        <f aca="true" t="shared" si="10" ref="H194:H257">Y0+SIN(angle)*X+COS(angle)*Y</f>
        <v>6859869.197982748</v>
      </c>
      <c r="I194" s="28">
        <f t="shared" si="8"/>
        <v>173.27636982971</v>
      </c>
      <c r="J194" s="3"/>
      <c r="K194" s="6">
        <v>31</v>
      </c>
      <c r="L194" s="6"/>
      <c r="M194">
        <v>-99</v>
      </c>
      <c r="N194">
        <v>-99</v>
      </c>
      <c r="O194" s="18">
        <v>-99</v>
      </c>
      <c r="P194" s="18">
        <v>-99</v>
      </c>
    </row>
    <row r="195" spans="1:16" ht="18" customHeight="1">
      <c r="A195" s="3">
        <v>4</v>
      </c>
      <c r="B195" s="4">
        <v>118</v>
      </c>
      <c r="C195" s="3">
        <v>1</v>
      </c>
      <c r="D195" s="5">
        <v>5.148160605243271</v>
      </c>
      <c r="E195" s="5">
        <v>-13.225317223723467</v>
      </c>
      <c r="F195" s="5">
        <v>-0.2223212522289045</v>
      </c>
      <c r="G195" s="28">
        <f t="shared" si="9"/>
        <v>2516583.623819653</v>
      </c>
      <c r="H195" s="28">
        <f t="shared" si="10"/>
        <v>6859870.081051278</v>
      </c>
      <c r="I195" s="28">
        <f aca="true" t="shared" si="11" ref="I195:I258">Z0+F195</f>
        <v>173.3676787477711</v>
      </c>
      <c r="J195" s="3"/>
      <c r="K195" s="6">
        <v>31</v>
      </c>
      <c r="L195" s="6"/>
      <c r="M195">
        <v>-99</v>
      </c>
      <c r="N195">
        <v>-99</v>
      </c>
      <c r="O195" s="18">
        <v>-99</v>
      </c>
      <c r="P195" s="18">
        <v>-99</v>
      </c>
    </row>
    <row r="196" spans="1:16" ht="18" customHeight="1">
      <c r="A196" s="3">
        <v>4</v>
      </c>
      <c r="B196" s="4">
        <v>121</v>
      </c>
      <c r="C196" s="3">
        <v>1</v>
      </c>
      <c r="D196" s="5">
        <v>12.283324270294807</v>
      </c>
      <c r="E196" s="5">
        <v>-14.491324147885928</v>
      </c>
      <c r="F196" s="5">
        <v>-0.01647723217512831</v>
      </c>
      <c r="G196" s="28">
        <f t="shared" si="9"/>
        <v>2516590.830218435</v>
      </c>
      <c r="H196" s="28">
        <f t="shared" si="10"/>
        <v>6859870.843383655</v>
      </c>
      <c r="I196" s="28">
        <f t="shared" si="11"/>
        <v>173.57352276782487</v>
      </c>
      <c r="J196" s="3"/>
      <c r="K196" s="6">
        <v>31</v>
      </c>
      <c r="L196" s="6"/>
      <c r="M196">
        <v>-99</v>
      </c>
      <c r="N196">
        <v>-99</v>
      </c>
      <c r="O196" s="18">
        <v>-99</v>
      </c>
      <c r="P196" s="18">
        <v>-99</v>
      </c>
    </row>
    <row r="197" spans="1:16" ht="18" customHeight="1">
      <c r="A197" s="3">
        <v>4</v>
      </c>
      <c r="B197" s="4">
        <v>125</v>
      </c>
      <c r="C197" s="3">
        <v>1</v>
      </c>
      <c r="D197" s="5">
        <v>8.308032360952232</v>
      </c>
      <c r="E197" s="5">
        <v>-15.9047459055612</v>
      </c>
      <c r="F197" s="5">
        <v>-0.23431893303224852</v>
      </c>
      <c r="G197" s="28">
        <f t="shared" si="9"/>
        <v>2516587.4028034015</v>
      </c>
      <c r="H197" s="28">
        <f t="shared" si="10"/>
        <v>6859868.382990795</v>
      </c>
      <c r="I197" s="28">
        <f t="shared" si="11"/>
        <v>173.35568106696775</v>
      </c>
      <c r="J197" s="3"/>
      <c r="K197" s="6">
        <v>31</v>
      </c>
      <c r="L197" s="6"/>
      <c r="M197">
        <v>-99</v>
      </c>
      <c r="N197">
        <v>-99</v>
      </c>
      <c r="O197" s="18">
        <v>-99</v>
      </c>
      <c r="P197" s="18">
        <v>-99</v>
      </c>
    </row>
    <row r="198" spans="1:16" ht="18" customHeight="1">
      <c r="A198" s="3">
        <v>4</v>
      </c>
      <c r="B198" s="4">
        <v>126</v>
      </c>
      <c r="C198" s="3">
        <v>1</v>
      </c>
      <c r="D198" s="5">
        <v>6.059931200411661</v>
      </c>
      <c r="E198" s="5">
        <v>-18.452099026926938</v>
      </c>
      <c r="F198" s="5">
        <v>-0.38399219311196875</v>
      </c>
      <c r="G198" s="28">
        <f t="shared" si="9"/>
        <v>2516585.9492930174</v>
      </c>
      <c r="H198" s="28">
        <f t="shared" si="10"/>
        <v>6859865.312115625</v>
      </c>
      <c r="I198" s="28">
        <f t="shared" si="11"/>
        <v>173.20600780688804</v>
      </c>
      <c r="J198" s="3"/>
      <c r="K198" s="6">
        <v>31</v>
      </c>
      <c r="L198" s="6"/>
      <c r="M198">
        <v>-99</v>
      </c>
      <c r="N198">
        <v>-99</v>
      </c>
      <c r="O198" s="18">
        <v>-99</v>
      </c>
      <c r="P198" s="18">
        <v>-99</v>
      </c>
    </row>
    <row r="199" spans="1:16" ht="18" customHeight="1">
      <c r="A199" s="3">
        <v>4</v>
      </c>
      <c r="B199" s="4">
        <v>130</v>
      </c>
      <c r="C199" s="3">
        <v>1</v>
      </c>
      <c r="D199" s="5">
        <v>2.0748650865929212</v>
      </c>
      <c r="E199" s="5">
        <v>-20.509799154958884</v>
      </c>
      <c r="F199" s="5">
        <v>-0.6484723346696553</v>
      </c>
      <c r="G199" s="28">
        <f t="shared" si="9"/>
        <v>2516582.691154965</v>
      </c>
      <c r="H199" s="28">
        <f t="shared" si="10"/>
        <v>6859862.230003009</v>
      </c>
      <c r="I199" s="28">
        <f t="shared" si="11"/>
        <v>172.94152766533034</v>
      </c>
      <c r="J199" s="3"/>
      <c r="K199" s="6">
        <v>31</v>
      </c>
      <c r="L199" s="6"/>
      <c r="M199">
        <v>-99</v>
      </c>
      <c r="N199">
        <v>-99</v>
      </c>
      <c r="O199" s="18">
        <v>-99</v>
      </c>
      <c r="P199" s="18">
        <v>-99</v>
      </c>
    </row>
    <row r="200" spans="1:16" ht="18" customHeight="1">
      <c r="A200" s="3">
        <v>5</v>
      </c>
      <c r="B200" s="4">
        <v>131</v>
      </c>
      <c r="C200" s="3">
        <v>2</v>
      </c>
      <c r="D200" s="5">
        <v>-0.7432642043941271</v>
      </c>
      <c r="E200" s="5">
        <v>-3.623556098711468</v>
      </c>
      <c r="F200" s="5">
        <v>-0.3520527478376274</v>
      </c>
      <c r="G200" s="28">
        <f t="shared" si="9"/>
        <v>2516575.30075245</v>
      </c>
      <c r="H200" s="28">
        <f t="shared" si="10"/>
        <v>6859877.672444781</v>
      </c>
      <c r="I200" s="28">
        <f t="shared" si="11"/>
        <v>173.23794725216237</v>
      </c>
      <c r="J200" s="3"/>
      <c r="K200" s="6">
        <v>31</v>
      </c>
      <c r="L200" s="6"/>
      <c r="M200">
        <v>-99</v>
      </c>
      <c r="N200">
        <v>-99</v>
      </c>
      <c r="O200" s="18">
        <v>-99</v>
      </c>
      <c r="P200" s="18">
        <v>-99</v>
      </c>
    </row>
    <row r="201" spans="1:16" ht="18" customHeight="1">
      <c r="A201" s="3">
        <v>5</v>
      </c>
      <c r="B201" s="4">
        <v>132</v>
      </c>
      <c r="C201" s="3">
        <v>1</v>
      </c>
      <c r="D201" s="5">
        <v>-3.8083520475600015</v>
      </c>
      <c r="E201" s="5">
        <v>-3.4447000774774343</v>
      </c>
      <c r="F201" s="5">
        <v>-0.5792087938964606</v>
      </c>
      <c r="G201" s="28">
        <f t="shared" si="9"/>
        <v>2516572.306280549</v>
      </c>
      <c r="H201" s="28">
        <f t="shared" si="10"/>
        <v>6859876.9942921465</v>
      </c>
      <c r="I201" s="28">
        <f t="shared" si="11"/>
        <v>173.01079120610353</v>
      </c>
      <c r="J201" s="3"/>
      <c r="K201" s="6">
        <v>31</v>
      </c>
      <c r="L201" s="6"/>
      <c r="M201">
        <v>-99</v>
      </c>
      <c r="N201">
        <v>-99</v>
      </c>
      <c r="O201" s="18">
        <v>-99</v>
      </c>
      <c r="P201" s="18">
        <v>-99</v>
      </c>
    </row>
    <row r="202" spans="1:16" ht="18" customHeight="1">
      <c r="A202" s="3">
        <v>5</v>
      </c>
      <c r="B202" s="4">
        <v>134</v>
      </c>
      <c r="C202" s="3">
        <v>2</v>
      </c>
      <c r="D202" s="5">
        <v>-0.745538442269644</v>
      </c>
      <c r="E202" s="5">
        <v>-8.397191610412975</v>
      </c>
      <c r="F202" s="5">
        <v>-0.18239153929580473</v>
      </c>
      <c r="G202" s="28">
        <f t="shared" si="9"/>
        <v>2516576.622366486</v>
      </c>
      <c r="H202" s="28">
        <f t="shared" si="10"/>
        <v>6859873.085404613</v>
      </c>
      <c r="I202" s="28">
        <f t="shared" si="11"/>
        <v>173.4076084607042</v>
      </c>
      <c r="J202" s="3"/>
      <c r="K202" s="6">
        <v>31</v>
      </c>
      <c r="L202" s="6"/>
      <c r="M202">
        <v>-99</v>
      </c>
      <c r="N202">
        <v>-99</v>
      </c>
      <c r="O202" s="18">
        <v>-99</v>
      </c>
      <c r="P202" s="18">
        <v>-99</v>
      </c>
    </row>
    <row r="203" spans="1:16" ht="18" customHeight="1">
      <c r="A203" s="3">
        <v>5</v>
      </c>
      <c r="B203" s="4">
        <v>136</v>
      </c>
      <c r="C203" s="3">
        <v>1</v>
      </c>
      <c r="D203" s="5">
        <v>-6.2109144550330635</v>
      </c>
      <c r="E203" s="5">
        <v>-9.515553660276435</v>
      </c>
      <c r="F203" s="5">
        <v>-0.8704170195509419</v>
      </c>
      <c r="G203" s="28">
        <f t="shared" si="9"/>
        <v>2516571.681485328</v>
      </c>
      <c r="H203" s="28">
        <f t="shared" si="10"/>
        <v>6859870.495276814</v>
      </c>
      <c r="I203" s="28">
        <f t="shared" si="11"/>
        <v>172.71958298044908</v>
      </c>
      <c r="J203" s="3"/>
      <c r="K203" s="6">
        <v>31</v>
      </c>
      <c r="L203" s="6"/>
      <c r="M203">
        <v>-99</v>
      </c>
      <c r="N203">
        <v>-99</v>
      </c>
      <c r="O203" s="18">
        <v>-99</v>
      </c>
      <c r="P203" s="18">
        <v>-99</v>
      </c>
    </row>
    <row r="204" spans="1:16" ht="18" customHeight="1">
      <c r="A204" s="3">
        <v>5</v>
      </c>
      <c r="B204" s="4">
        <v>138</v>
      </c>
      <c r="C204" s="3">
        <v>1</v>
      </c>
      <c r="D204" s="5">
        <v>-1.4798872963544685</v>
      </c>
      <c r="E204" s="5">
        <v>-11.947321229106894</v>
      </c>
      <c r="F204" s="5">
        <v>-0.16901890849975473</v>
      </c>
      <c r="G204" s="28">
        <f t="shared" si="9"/>
        <v>2516576.90132238</v>
      </c>
      <c r="H204" s="28">
        <f t="shared" si="10"/>
        <v>6859869.470868383</v>
      </c>
      <c r="I204" s="28">
        <f t="shared" si="11"/>
        <v>173.42098109150024</v>
      </c>
      <c r="J204" s="3"/>
      <c r="K204" s="6">
        <v>31</v>
      </c>
      <c r="L204" s="6"/>
      <c r="M204">
        <v>-99</v>
      </c>
      <c r="N204">
        <v>-99</v>
      </c>
      <c r="O204" s="18">
        <v>-99</v>
      </c>
      <c r="P204" s="18">
        <v>-99</v>
      </c>
    </row>
    <row r="205" spans="1:16" ht="18" customHeight="1">
      <c r="A205" s="3">
        <v>5</v>
      </c>
      <c r="B205" s="4">
        <v>140</v>
      </c>
      <c r="C205" s="3">
        <v>1</v>
      </c>
      <c r="D205" s="5">
        <v>-0.8242864579558156</v>
      </c>
      <c r="E205" s="5">
        <v>-13.605993367835223</v>
      </c>
      <c r="F205" s="5">
        <v>-0.30147316141891756</v>
      </c>
      <c r="G205" s="28">
        <f t="shared" si="9"/>
        <v>2516577.9911840884</v>
      </c>
      <c r="H205" s="28">
        <f t="shared" si="10"/>
        <v>6859868.059058488</v>
      </c>
      <c r="I205" s="28">
        <f t="shared" si="11"/>
        <v>173.28852683858108</v>
      </c>
      <c r="J205" s="3"/>
      <c r="K205" s="6">
        <v>31</v>
      </c>
      <c r="L205" s="6"/>
      <c r="M205">
        <v>-99</v>
      </c>
      <c r="N205">
        <v>-99</v>
      </c>
      <c r="O205" s="18">
        <v>-99</v>
      </c>
      <c r="P205" s="18">
        <v>-99</v>
      </c>
    </row>
    <row r="206" spans="1:16" ht="18" customHeight="1">
      <c r="A206" s="3">
        <v>5</v>
      </c>
      <c r="B206" s="4">
        <v>142</v>
      </c>
      <c r="C206" s="3">
        <v>1</v>
      </c>
      <c r="D206" s="5">
        <v>-3.9507707911983165</v>
      </c>
      <c r="E206" s="5">
        <v>-14.545576646439896</v>
      </c>
      <c r="F206" s="5">
        <v>-0.4341539228812461</v>
      </c>
      <c r="G206" s="28">
        <f t="shared" si="9"/>
        <v>2516575.247883326</v>
      </c>
      <c r="H206" s="28">
        <f t="shared" si="10"/>
        <v>6859866.289306541</v>
      </c>
      <c r="I206" s="28">
        <f t="shared" si="11"/>
        <v>173.15584607711875</v>
      </c>
      <c r="J206" s="3"/>
      <c r="K206" s="6">
        <v>31</v>
      </c>
      <c r="L206" s="6"/>
      <c r="M206">
        <v>-99</v>
      </c>
      <c r="N206">
        <v>-99</v>
      </c>
      <c r="O206" s="18">
        <v>-99</v>
      </c>
      <c r="P206" s="18">
        <v>-99</v>
      </c>
    </row>
    <row r="207" spans="1:16" ht="18" customHeight="1">
      <c r="A207" s="3">
        <v>5</v>
      </c>
      <c r="B207" s="4">
        <v>143</v>
      </c>
      <c r="C207" s="3">
        <v>2</v>
      </c>
      <c r="D207" s="5">
        <v>-4.235491715178494</v>
      </c>
      <c r="E207" s="5">
        <v>-12.40473915364675</v>
      </c>
      <c r="F207" s="5">
        <v>-0.5382273100064094</v>
      </c>
      <c r="G207" s="28">
        <f t="shared" si="9"/>
        <v>2516574.3806437906</v>
      </c>
      <c r="H207" s="28">
        <f t="shared" si="10"/>
        <v>6859868.2672212925</v>
      </c>
      <c r="I207" s="28">
        <f t="shared" si="11"/>
        <v>173.05177268999358</v>
      </c>
      <c r="J207" s="3"/>
      <c r="K207" s="6">
        <v>31</v>
      </c>
      <c r="L207" s="6"/>
      <c r="M207">
        <v>-99</v>
      </c>
      <c r="N207">
        <v>-99</v>
      </c>
      <c r="O207" s="18">
        <v>-99</v>
      </c>
      <c r="P207" s="18">
        <v>-99</v>
      </c>
    </row>
    <row r="208" spans="1:16" ht="18" customHeight="1">
      <c r="A208" s="3">
        <v>5</v>
      </c>
      <c r="B208" s="4">
        <v>146</v>
      </c>
      <c r="C208" s="3">
        <v>1</v>
      </c>
      <c r="D208" s="5">
        <v>-8.856738906103267</v>
      </c>
      <c r="E208" s="5">
        <v>-9.962787446609017</v>
      </c>
      <c r="F208" s="5">
        <v>-1.361324995522152</v>
      </c>
      <c r="G208" s="28">
        <f t="shared" si="9"/>
        <v>2516569.263456832</v>
      </c>
      <c r="H208" s="28">
        <f t="shared" si="10"/>
        <v>6859869.331858025</v>
      </c>
      <c r="I208" s="28">
        <f t="shared" si="11"/>
        <v>172.22867500447785</v>
      </c>
      <c r="J208" s="3"/>
      <c r="K208" s="6">
        <v>31</v>
      </c>
      <c r="L208" s="6"/>
      <c r="M208">
        <v>-99</v>
      </c>
      <c r="N208">
        <v>-99</v>
      </c>
      <c r="O208" s="18">
        <v>-99</v>
      </c>
      <c r="P208" s="18">
        <v>-99</v>
      </c>
    </row>
    <row r="209" spans="1:16" ht="18" customHeight="1">
      <c r="A209" s="3">
        <v>5</v>
      </c>
      <c r="B209" s="4">
        <v>149</v>
      </c>
      <c r="C209" s="3">
        <v>2</v>
      </c>
      <c r="D209" s="5">
        <v>-11.748462713852481</v>
      </c>
      <c r="E209" s="5">
        <v>-12.774397119273996</v>
      </c>
      <c r="F209" s="5">
        <v>-1.5725258294170794</v>
      </c>
      <c r="G209" s="28">
        <f t="shared" si="9"/>
        <v>2516567.2648494397</v>
      </c>
      <c r="H209" s="28">
        <f t="shared" si="10"/>
        <v>6859865.828604678</v>
      </c>
      <c r="I209" s="28">
        <f t="shared" si="11"/>
        <v>172.01747417058291</v>
      </c>
      <c r="J209" s="3"/>
      <c r="K209" s="6">
        <v>31</v>
      </c>
      <c r="L209" s="6"/>
      <c r="M209">
        <v>-99</v>
      </c>
      <c r="N209">
        <v>-99</v>
      </c>
      <c r="O209" s="18">
        <v>-99</v>
      </c>
      <c r="P209" s="18">
        <v>-99</v>
      </c>
    </row>
    <row r="210" spans="1:16" ht="18" customHeight="1">
      <c r="A210" s="3">
        <v>5</v>
      </c>
      <c r="B210" s="4">
        <v>156</v>
      </c>
      <c r="C210" s="3">
        <v>2</v>
      </c>
      <c r="D210" s="5">
        <v>-2.631832299657952</v>
      </c>
      <c r="E210" s="5">
        <v>-18.1234983194174</v>
      </c>
      <c r="F210" s="5">
        <v>-0.6041983480785836</v>
      </c>
      <c r="G210" s="28">
        <f t="shared" si="9"/>
        <v>2516577.5073020426</v>
      </c>
      <c r="H210" s="28">
        <f t="shared" si="10"/>
        <v>6859863.217474953</v>
      </c>
      <c r="I210" s="28">
        <f t="shared" si="11"/>
        <v>172.9858016519214</v>
      </c>
      <c r="J210" s="3"/>
      <c r="K210" s="6">
        <v>31</v>
      </c>
      <c r="L210" s="6"/>
      <c r="M210">
        <v>-99</v>
      </c>
      <c r="N210">
        <v>-99</v>
      </c>
      <c r="O210" s="18">
        <v>-99</v>
      </c>
      <c r="P210" s="18">
        <v>-99</v>
      </c>
    </row>
    <row r="211" spans="1:16" ht="18" customHeight="1">
      <c r="A211" s="3">
        <v>5</v>
      </c>
      <c r="B211" s="4">
        <v>157</v>
      </c>
      <c r="C211" s="3">
        <v>1</v>
      </c>
      <c r="D211" s="5">
        <v>-1.7281372507053234</v>
      </c>
      <c r="E211" s="5">
        <v>-20.33591747636774</v>
      </c>
      <c r="F211" s="5">
        <v>-0.6802873030284837</v>
      </c>
      <c r="G211" s="28">
        <f t="shared" si="9"/>
        <v>2516578.989089659</v>
      </c>
      <c r="H211" s="28">
        <f t="shared" si="10"/>
        <v>6859861.342436626</v>
      </c>
      <c r="I211" s="28">
        <f t="shared" si="11"/>
        <v>172.90971269697152</v>
      </c>
      <c r="J211" s="3"/>
      <c r="K211" s="6">
        <v>31</v>
      </c>
      <c r="L211" s="6"/>
      <c r="M211">
        <v>-99</v>
      </c>
      <c r="N211">
        <v>-99</v>
      </c>
      <c r="O211" s="18">
        <v>-99</v>
      </c>
      <c r="P211" s="18">
        <v>-99</v>
      </c>
    </row>
    <row r="212" spans="1:16" ht="18" customHeight="1">
      <c r="A212" s="3">
        <v>5</v>
      </c>
      <c r="B212" s="4">
        <v>159</v>
      </c>
      <c r="C212" s="3">
        <v>1</v>
      </c>
      <c r="D212" s="5">
        <v>-5.4678725089590134</v>
      </c>
      <c r="E212" s="5">
        <v>-18.715373571679738</v>
      </c>
      <c r="F212" s="5">
        <v>-0.6485285646667147</v>
      </c>
      <c r="G212" s="28">
        <f t="shared" si="9"/>
        <v>2516574.9466294097</v>
      </c>
      <c r="H212" s="28">
        <f t="shared" si="10"/>
        <v>6859861.862338041</v>
      </c>
      <c r="I212" s="28">
        <f t="shared" si="11"/>
        <v>172.94147143533328</v>
      </c>
      <c r="J212" s="3"/>
      <c r="K212" s="6">
        <v>31</v>
      </c>
      <c r="L212" s="6"/>
      <c r="M212">
        <v>-99</v>
      </c>
      <c r="N212">
        <v>-99</v>
      </c>
      <c r="O212" s="18">
        <v>-99</v>
      </c>
      <c r="P212" s="18">
        <v>-99</v>
      </c>
    </row>
    <row r="213" spans="1:16" ht="18" customHeight="1">
      <c r="A213" s="3">
        <v>5</v>
      </c>
      <c r="B213" s="4">
        <v>160</v>
      </c>
      <c r="C213" s="3">
        <v>1</v>
      </c>
      <c r="D213" s="5">
        <v>-6.785982023996103</v>
      </c>
      <c r="E213" s="5">
        <v>-19.32306502819084</v>
      </c>
      <c r="F213" s="5">
        <v>-0.6311917614390555</v>
      </c>
      <c r="G213" s="28">
        <f t="shared" si="9"/>
        <v>2516573.8487390103</v>
      </c>
      <c r="H213" s="28">
        <f t="shared" si="10"/>
        <v>6859860.912949675</v>
      </c>
      <c r="I213" s="28">
        <f t="shared" si="11"/>
        <v>172.95880823856095</v>
      </c>
      <c r="J213" s="3"/>
      <c r="K213" s="6">
        <v>31</v>
      </c>
      <c r="L213" s="6"/>
      <c r="M213">
        <v>-99</v>
      </c>
      <c r="N213">
        <v>-99</v>
      </c>
      <c r="O213" s="18">
        <v>-99</v>
      </c>
      <c r="P213" s="18">
        <v>-99</v>
      </c>
    </row>
    <row r="214" spans="1:16" ht="18" customHeight="1">
      <c r="A214" s="3">
        <v>6</v>
      </c>
      <c r="B214" s="4">
        <v>162</v>
      </c>
      <c r="C214" s="3">
        <v>1</v>
      </c>
      <c r="D214" s="5">
        <v>-4.500409096370419</v>
      </c>
      <c r="E214" s="5">
        <v>-2.3520849631007197</v>
      </c>
      <c r="F214" s="5">
        <v>-0.6586386564421884</v>
      </c>
      <c r="G214" s="28">
        <f t="shared" si="9"/>
        <v>2516571.3383683814</v>
      </c>
      <c r="H214" s="28">
        <f t="shared" si="10"/>
        <v>6859877.852136411</v>
      </c>
      <c r="I214" s="28">
        <f t="shared" si="11"/>
        <v>172.93136134355782</v>
      </c>
      <c r="J214" s="3"/>
      <c r="K214" s="6">
        <v>31</v>
      </c>
      <c r="L214" s="6"/>
      <c r="M214">
        <v>-99</v>
      </c>
      <c r="N214">
        <v>-99</v>
      </c>
      <c r="O214" s="18">
        <v>-99</v>
      </c>
      <c r="P214" s="18">
        <v>-99</v>
      </c>
    </row>
    <row r="215" spans="1:16" ht="18" customHeight="1">
      <c r="A215" s="3">
        <v>6</v>
      </c>
      <c r="B215" s="4">
        <v>164</v>
      </c>
      <c r="C215" s="3">
        <v>2</v>
      </c>
      <c r="D215" s="5">
        <v>-5.07030094177416</v>
      </c>
      <c r="E215" s="5">
        <v>-4.812863087675449</v>
      </c>
      <c r="F215" s="5">
        <v>-0.743536267867143</v>
      </c>
      <c r="G215" s="28">
        <f t="shared" si="9"/>
        <v>2516571.473238009</v>
      </c>
      <c r="H215" s="28">
        <f t="shared" si="10"/>
        <v>6859875.329832726</v>
      </c>
      <c r="I215" s="28">
        <f t="shared" si="11"/>
        <v>172.84646373213286</v>
      </c>
      <c r="J215" s="3"/>
      <c r="K215" s="6">
        <v>31</v>
      </c>
      <c r="L215" s="6"/>
      <c r="M215">
        <v>-99</v>
      </c>
      <c r="N215">
        <v>-99</v>
      </c>
      <c r="O215" s="18">
        <v>-99</v>
      </c>
      <c r="P215" s="18">
        <v>-99</v>
      </c>
    </row>
    <row r="216" spans="1:16" ht="18" customHeight="1">
      <c r="A216" s="3">
        <v>6</v>
      </c>
      <c r="B216" s="4">
        <v>166</v>
      </c>
      <c r="C216" s="3">
        <v>2</v>
      </c>
      <c r="D216" s="5">
        <v>-7.671991235110925</v>
      </c>
      <c r="E216" s="5">
        <v>-0.8208405960249529</v>
      </c>
      <c r="F216" s="5">
        <v>-0.8547768402693381</v>
      </c>
      <c r="G216" s="28">
        <f t="shared" si="9"/>
        <v>2516567.866541876</v>
      </c>
      <c r="H216" s="28">
        <f t="shared" si="10"/>
        <v>6859878.443797878</v>
      </c>
      <c r="I216" s="28">
        <f t="shared" si="11"/>
        <v>172.73522315973065</v>
      </c>
      <c r="J216" s="3"/>
      <c r="K216" s="6">
        <v>31</v>
      </c>
      <c r="L216" s="6"/>
      <c r="M216">
        <v>-99</v>
      </c>
      <c r="N216">
        <v>-99</v>
      </c>
      <c r="O216" s="18">
        <v>-99</v>
      </c>
      <c r="P216" s="18">
        <v>-99</v>
      </c>
    </row>
    <row r="217" spans="1:16" ht="18" customHeight="1">
      <c r="A217" s="3">
        <v>6</v>
      </c>
      <c r="B217" s="4">
        <v>167</v>
      </c>
      <c r="C217" s="3">
        <v>1</v>
      </c>
      <c r="D217" s="5">
        <v>-10.332719549024405</v>
      </c>
      <c r="E217" s="5">
        <v>-0.8194577841949028</v>
      </c>
      <c r="F217" s="5">
        <v>-1.2026526081893794</v>
      </c>
      <c r="G217" s="28">
        <f t="shared" si="9"/>
        <v>2516565.309786103</v>
      </c>
      <c r="H217" s="28">
        <f t="shared" si="10"/>
        <v>6859877.707267504</v>
      </c>
      <c r="I217" s="28">
        <f t="shared" si="11"/>
        <v>172.38734739181064</v>
      </c>
      <c r="J217" s="3"/>
      <c r="K217" s="6">
        <v>31</v>
      </c>
      <c r="L217" s="6"/>
      <c r="M217">
        <v>-99</v>
      </c>
      <c r="N217">
        <v>-99</v>
      </c>
      <c r="O217" s="18">
        <v>-99</v>
      </c>
      <c r="P217" s="18">
        <v>-99</v>
      </c>
    </row>
    <row r="218" spans="1:16" ht="18" customHeight="1">
      <c r="A218" s="3">
        <v>6</v>
      </c>
      <c r="B218" s="4">
        <v>170</v>
      </c>
      <c r="C218" s="3">
        <v>1</v>
      </c>
      <c r="D218" s="5">
        <v>-7.7291715703431345</v>
      </c>
      <c r="E218" s="5">
        <v>-5.538272397119449</v>
      </c>
      <c r="F218" s="5">
        <v>-1.1060130490365458</v>
      </c>
      <c r="G218" s="28">
        <f t="shared" si="9"/>
        <v>2516569.1198171666</v>
      </c>
      <c r="H218" s="28">
        <f t="shared" si="10"/>
        <v>6859873.895530797</v>
      </c>
      <c r="I218" s="28">
        <f t="shared" si="11"/>
        <v>172.48398695096347</v>
      </c>
      <c r="J218" s="3"/>
      <c r="K218" s="6">
        <v>31</v>
      </c>
      <c r="L218" s="6"/>
      <c r="M218">
        <v>-99</v>
      </c>
      <c r="N218">
        <v>-99</v>
      </c>
      <c r="O218" s="18">
        <v>-99</v>
      </c>
      <c r="P218" s="18">
        <v>-99</v>
      </c>
    </row>
    <row r="219" spans="1:16" ht="18" customHeight="1">
      <c r="A219" s="3">
        <v>6</v>
      </c>
      <c r="B219" s="4">
        <v>172</v>
      </c>
      <c r="C219" s="3">
        <v>1</v>
      </c>
      <c r="D219" s="5">
        <v>-10.15061282632404</v>
      </c>
      <c r="E219" s="5">
        <v>-8.368004506239608</v>
      </c>
      <c r="F219" s="5">
        <v>-1.4955873765521794</v>
      </c>
      <c r="G219" s="28">
        <f t="shared" si="9"/>
        <v>2516567.5780730634</v>
      </c>
      <c r="H219" s="28">
        <f t="shared" si="10"/>
        <v>6859870.505282031</v>
      </c>
      <c r="I219" s="28">
        <f t="shared" si="11"/>
        <v>172.09441262344782</v>
      </c>
      <c r="J219" s="3"/>
      <c r="K219" s="6">
        <v>31</v>
      </c>
      <c r="L219" s="6"/>
      <c r="M219">
        <v>-99</v>
      </c>
      <c r="N219">
        <v>-99</v>
      </c>
      <c r="O219" s="18">
        <v>-99</v>
      </c>
      <c r="P219" s="18">
        <v>-99</v>
      </c>
    </row>
    <row r="220" spans="1:16" ht="18" customHeight="1">
      <c r="A220" s="3">
        <v>6</v>
      </c>
      <c r="B220" s="4">
        <v>174</v>
      </c>
      <c r="C220" s="3">
        <v>1</v>
      </c>
      <c r="D220" s="5">
        <v>-12.616750536646338</v>
      </c>
      <c r="E220" s="5">
        <v>-6.4138090257969465</v>
      </c>
      <c r="F220" s="5">
        <v>-1.653723782002194</v>
      </c>
      <c r="G220" s="28">
        <f t="shared" si="9"/>
        <v>2516564.666732318</v>
      </c>
      <c r="H220" s="28">
        <f t="shared" si="10"/>
        <v>6859871.6989361895</v>
      </c>
      <c r="I220" s="28">
        <f t="shared" si="11"/>
        <v>171.9362762179978</v>
      </c>
      <c r="J220" s="3"/>
      <c r="K220" s="6">
        <v>31</v>
      </c>
      <c r="L220" s="6"/>
      <c r="M220">
        <v>-99</v>
      </c>
      <c r="N220">
        <v>-99</v>
      </c>
      <c r="O220" s="18">
        <v>-99</v>
      </c>
      <c r="P220" s="18">
        <v>-99</v>
      </c>
    </row>
    <row r="221" spans="1:16" ht="18" customHeight="1">
      <c r="A221" s="3">
        <v>6</v>
      </c>
      <c r="B221" s="4">
        <v>176</v>
      </c>
      <c r="C221" s="3">
        <v>2</v>
      </c>
      <c r="D221" s="5">
        <v>-11.59394945903186</v>
      </c>
      <c r="E221" s="5">
        <v>-2.399168259873717</v>
      </c>
      <c r="F221" s="5">
        <v>-1.4519384357553133</v>
      </c>
      <c r="G221" s="28">
        <f t="shared" si="9"/>
        <v>2516564.53609956</v>
      </c>
      <c r="H221" s="28">
        <f t="shared" si="10"/>
        <v>6859875.839757075</v>
      </c>
      <c r="I221" s="28">
        <f t="shared" si="11"/>
        <v>172.13806156424468</v>
      </c>
      <c r="J221" s="3"/>
      <c r="K221" s="6">
        <v>31</v>
      </c>
      <c r="L221" s="6"/>
      <c r="M221">
        <v>-99</v>
      </c>
      <c r="N221">
        <v>-99</v>
      </c>
      <c r="O221" s="18">
        <v>-99</v>
      </c>
      <c r="P221" s="18">
        <v>-99</v>
      </c>
    </row>
    <row r="222" spans="1:16" ht="18" customHeight="1">
      <c r="A222" s="3">
        <v>6</v>
      </c>
      <c r="B222" s="4">
        <v>178</v>
      </c>
      <c r="C222" s="3">
        <v>1</v>
      </c>
      <c r="D222" s="5">
        <v>-15.194691089848524</v>
      </c>
      <c r="E222" s="5">
        <v>-1.2330795126022438</v>
      </c>
      <c r="F222" s="5">
        <v>-1.545480609502471</v>
      </c>
      <c r="G222" s="28">
        <f t="shared" si="9"/>
        <v>2516560.753208565</v>
      </c>
      <c r="H222" s="28">
        <f t="shared" si="10"/>
        <v>6859875.961572418</v>
      </c>
      <c r="I222" s="28">
        <f t="shared" si="11"/>
        <v>172.04451939049753</v>
      </c>
      <c r="J222" s="3"/>
      <c r="K222" s="6">
        <v>31</v>
      </c>
      <c r="L222" s="6"/>
      <c r="M222">
        <v>-99</v>
      </c>
      <c r="N222">
        <v>-99</v>
      </c>
      <c r="O222" s="18">
        <v>-99</v>
      </c>
      <c r="P222" s="18">
        <v>-99</v>
      </c>
    </row>
    <row r="223" spans="1:16" ht="18" customHeight="1">
      <c r="A223" s="3">
        <v>6</v>
      </c>
      <c r="B223" s="4">
        <v>179</v>
      </c>
      <c r="C223" s="3">
        <v>2</v>
      </c>
      <c r="D223" s="5">
        <v>-15.362058556056565</v>
      </c>
      <c r="E223" s="5">
        <v>-3.3202439698214277</v>
      </c>
      <c r="F223" s="5">
        <v>-1.7690521746687031</v>
      </c>
      <c r="G223" s="28">
        <f t="shared" si="9"/>
        <v>2516561.17120668</v>
      </c>
      <c r="H223" s="28">
        <f t="shared" si="10"/>
        <v>6859873.909854866</v>
      </c>
      <c r="I223" s="28">
        <f t="shared" si="11"/>
        <v>171.8209478253313</v>
      </c>
      <c r="J223" s="3"/>
      <c r="K223" s="6">
        <v>31</v>
      </c>
      <c r="L223" s="6"/>
      <c r="M223">
        <v>-99</v>
      </c>
      <c r="N223">
        <v>-99</v>
      </c>
      <c r="O223" s="18">
        <v>-99</v>
      </c>
      <c r="P223" s="18">
        <v>-99</v>
      </c>
    </row>
    <row r="224" spans="1:16" ht="18" customHeight="1">
      <c r="A224" s="3">
        <v>6</v>
      </c>
      <c r="B224" s="4">
        <v>181</v>
      </c>
      <c r="C224" s="3">
        <v>1</v>
      </c>
      <c r="D224" s="5">
        <v>-13.214834111146674</v>
      </c>
      <c r="E224" s="5">
        <v>-11.83278877629919</v>
      </c>
      <c r="F224" s="5">
        <v>-1.7848569191078407</v>
      </c>
      <c r="G224" s="28">
        <f t="shared" si="9"/>
        <v>2516565.5948685776</v>
      </c>
      <c r="H224" s="28">
        <f t="shared" si="10"/>
        <v>6859866.3266360685</v>
      </c>
      <c r="I224" s="28">
        <f t="shared" si="11"/>
        <v>171.80514308089215</v>
      </c>
      <c r="J224" s="3"/>
      <c r="K224" s="6">
        <v>31</v>
      </c>
      <c r="L224" s="6"/>
      <c r="M224">
        <v>-99</v>
      </c>
      <c r="N224">
        <v>-99</v>
      </c>
      <c r="O224" s="18">
        <v>-99</v>
      </c>
      <c r="P224" s="18">
        <v>-99</v>
      </c>
    </row>
    <row r="225" spans="1:16" ht="18" customHeight="1">
      <c r="A225" s="3">
        <v>6</v>
      </c>
      <c r="B225" s="4">
        <v>182</v>
      </c>
      <c r="C225" s="3">
        <v>2</v>
      </c>
      <c r="D225" s="5">
        <v>-15.051380750282974</v>
      </c>
      <c r="E225" s="5">
        <v>-13.19296023635873</v>
      </c>
      <c r="F225" s="5">
        <v>-1.787939372495392</v>
      </c>
      <c r="G225" s="28">
        <f t="shared" si="9"/>
        <v>2516564.207548328</v>
      </c>
      <c r="H225" s="28">
        <f t="shared" si="10"/>
        <v>6859864.51051039</v>
      </c>
      <c r="I225" s="28">
        <f t="shared" si="11"/>
        <v>171.8020606275046</v>
      </c>
      <c r="J225" s="3"/>
      <c r="K225" s="6">
        <v>31</v>
      </c>
      <c r="L225" s="6"/>
      <c r="M225">
        <v>-99</v>
      </c>
      <c r="N225">
        <v>-99</v>
      </c>
      <c r="O225" s="18">
        <v>-99</v>
      </c>
      <c r="P225" s="18">
        <v>-99</v>
      </c>
    </row>
    <row r="226" spans="1:16" ht="18" customHeight="1">
      <c r="A226" s="3">
        <v>6</v>
      </c>
      <c r="B226" s="4">
        <v>184</v>
      </c>
      <c r="C226" s="3">
        <v>2</v>
      </c>
      <c r="D226" s="5">
        <v>-17.06139639046508</v>
      </c>
      <c r="E226" s="5">
        <v>-8.679683173760626</v>
      </c>
      <c r="F226" s="5">
        <v>-2.0193513851341036</v>
      </c>
      <c r="G226" s="28">
        <f t="shared" si="9"/>
        <v>2516561.0247693374</v>
      </c>
      <c r="H226" s="28">
        <f t="shared" si="10"/>
        <v>6859868.289366118</v>
      </c>
      <c r="I226" s="28">
        <f t="shared" si="11"/>
        <v>171.5706486148659</v>
      </c>
      <c r="J226" s="3"/>
      <c r="K226" s="6">
        <v>31</v>
      </c>
      <c r="L226" s="6"/>
      <c r="M226">
        <v>-99</v>
      </c>
      <c r="N226">
        <v>-99</v>
      </c>
      <c r="O226" s="18">
        <v>-99</v>
      </c>
      <c r="P226" s="18">
        <v>-99</v>
      </c>
    </row>
    <row r="227" spans="1:16" ht="18" customHeight="1">
      <c r="A227" s="3">
        <v>6</v>
      </c>
      <c r="B227" s="4">
        <v>187</v>
      </c>
      <c r="C227" s="3">
        <v>2</v>
      </c>
      <c r="D227" s="5">
        <v>-17.198439712265635</v>
      </c>
      <c r="E227" s="5">
        <v>-2.9786469579801342</v>
      </c>
      <c r="F227" s="5">
        <v>-1.62932420781914</v>
      </c>
      <c r="G227" s="28">
        <f t="shared" si="9"/>
        <v>2516559.3121200893</v>
      </c>
      <c r="H227" s="28">
        <f t="shared" si="10"/>
        <v>6859873.72879875</v>
      </c>
      <c r="I227" s="28">
        <f t="shared" si="11"/>
        <v>171.96067579218087</v>
      </c>
      <c r="J227" s="3"/>
      <c r="K227" s="6">
        <v>31</v>
      </c>
      <c r="L227" s="6"/>
      <c r="M227">
        <v>-99</v>
      </c>
      <c r="N227">
        <v>-99</v>
      </c>
      <c r="O227" s="18">
        <v>-99</v>
      </c>
      <c r="P227" s="18">
        <v>-99</v>
      </c>
    </row>
    <row r="228" spans="1:16" ht="18" customHeight="1">
      <c r="A228" s="3">
        <v>6</v>
      </c>
      <c r="B228" s="4">
        <v>190</v>
      </c>
      <c r="C228" s="3">
        <v>2</v>
      </c>
      <c r="D228" s="5">
        <v>-21.074788442873388</v>
      </c>
      <c r="E228" s="5">
        <v>-2.2662156938287583</v>
      </c>
      <c r="F228" s="5">
        <v>-1.6256575471405157</v>
      </c>
      <c r="G228" s="28">
        <f t="shared" si="9"/>
        <v>2516555.3902374054</v>
      </c>
      <c r="H228" s="28">
        <f t="shared" si="10"/>
        <v>6859873.338319553</v>
      </c>
      <c r="I228" s="28">
        <f t="shared" si="11"/>
        <v>171.96434245285948</v>
      </c>
      <c r="J228" s="3"/>
      <c r="K228" s="6">
        <v>31</v>
      </c>
      <c r="L228" s="6"/>
      <c r="M228">
        <v>-99</v>
      </c>
      <c r="N228">
        <v>-99</v>
      </c>
      <c r="O228" s="18">
        <v>-99</v>
      </c>
      <c r="P228" s="18">
        <v>-99</v>
      </c>
    </row>
    <row r="229" spans="1:16" ht="18" customHeight="1">
      <c r="A229" s="3">
        <v>7</v>
      </c>
      <c r="B229" s="4">
        <v>194</v>
      </c>
      <c r="C229" s="3">
        <v>1</v>
      </c>
      <c r="D229" s="5">
        <v>-4.038327179217126</v>
      </c>
      <c r="E229" s="5">
        <v>2.329463206374127</v>
      </c>
      <c r="F229" s="5">
        <v>-0.37272312312032563</v>
      </c>
      <c r="G229" s="28">
        <f t="shared" si="9"/>
        <v>2516570.4840651476</v>
      </c>
      <c r="H229" s="28">
        <f t="shared" si="10"/>
        <v>6859882.478212387</v>
      </c>
      <c r="I229" s="28">
        <f t="shared" si="11"/>
        <v>173.21727687687968</v>
      </c>
      <c r="J229" s="3"/>
      <c r="K229" s="6">
        <v>31</v>
      </c>
      <c r="L229" s="6"/>
      <c r="M229">
        <v>-99</v>
      </c>
      <c r="N229">
        <v>-99</v>
      </c>
      <c r="O229" s="18">
        <v>-99</v>
      </c>
      <c r="P229" s="18">
        <v>-99</v>
      </c>
    </row>
    <row r="230" spans="1:16" ht="18" customHeight="1">
      <c r="A230" s="3">
        <v>7</v>
      </c>
      <c r="B230" s="4">
        <v>197</v>
      </c>
      <c r="C230" s="3">
        <v>1</v>
      </c>
      <c r="D230" s="5">
        <v>-9.338283586708801</v>
      </c>
      <c r="E230" s="5">
        <v>2.5280941769199297</v>
      </c>
      <c r="F230" s="5">
        <v>-0.7924754254604601</v>
      </c>
      <c r="G230" s="28">
        <f t="shared" si="9"/>
        <v>2516565.3368942346</v>
      </c>
      <c r="H230" s="28">
        <f t="shared" si="10"/>
        <v>6859881.199297311</v>
      </c>
      <c r="I230" s="28">
        <f t="shared" si="11"/>
        <v>172.79752457453955</v>
      </c>
      <c r="J230" s="3"/>
      <c r="K230" s="6">
        <v>31</v>
      </c>
      <c r="L230" s="6"/>
      <c r="M230">
        <v>-99</v>
      </c>
      <c r="N230">
        <v>-99</v>
      </c>
      <c r="O230" s="18">
        <v>-99</v>
      </c>
      <c r="P230" s="18">
        <v>-99</v>
      </c>
    </row>
    <row r="231" spans="1:16" ht="18" customHeight="1">
      <c r="A231" s="3">
        <v>7</v>
      </c>
      <c r="B231" s="4">
        <v>198</v>
      </c>
      <c r="C231" s="3">
        <v>2</v>
      </c>
      <c r="D231" s="5">
        <v>-7.841776232366445</v>
      </c>
      <c r="E231" s="5">
        <v>4.182889467117711</v>
      </c>
      <c r="F231" s="5">
        <v>-0.46962693350911133</v>
      </c>
      <c r="G231" s="28">
        <f t="shared" si="9"/>
        <v>2516566.3158083223</v>
      </c>
      <c r="H231" s="28">
        <f t="shared" si="10"/>
        <v>6859883.204193547</v>
      </c>
      <c r="I231" s="28">
        <f t="shared" si="11"/>
        <v>173.12037306649088</v>
      </c>
      <c r="J231" s="3"/>
      <c r="K231" s="6">
        <v>31</v>
      </c>
      <c r="L231" s="6"/>
      <c r="M231">
        <v>-99</v>
      </c>
      <c r="N231">
        <v>-99</v>
      </c>
      <c r="O231" s="18">
        <v>-99</v>
      </c>
      <c r="P231" s="18">
        <v>-99</v>
      </c>
    </row>
    <row r="232" spans="1:16" ht="18" customHeight="1">
      <c r="A232" s="3">
        <v>7</v>
      </c>
      <c r="B232" s="4">
        <v>199</v>
      </c>
      <c r="C232" s="3">
        <v>2</v>
      </c>
      <c r="D232" s="5">
        <v>-8.985518956398625</v>
      </c>
      <c r="E232" s="5">
        <v>6.1206138401501615</v>
      </c>
      <c r="F232" s="5">
        <v>-1.2258149188689265</v>
      </c>
      <c r="G232" s="28">
        <f t="shared" si="9"/>
        <v>2516564.6795647927</v>
      </c>
      <c r="H232" s="28">
        <f t="shared" si="10"/>
        <v>6859884.748742114</v>
      </c>
      <c r="I232" s="28">
        <f t="shared" si="11"/>
        <v>172.36418508113107</v>
      </c>
      <c r="J232" s="3"/>
      <c r="K232" s="6">
        <v>31</v>
      </c>
      <c r="L232" s="6"/>
      <c r="M232">
        <v>-99</v>
      </c>
      <c r="N232">
        <v>-99</v>
      </c>
      <c r="O232" s="18">
        <v>-99</v>
      </c>
      <c r="P232" s="18">
        <v>-99</v>
      </c>
    </row>
    <row r="233" spans="1:16" ht="18" customHeight="1">
      <c r="A233" s="3">
        <v>7</v>
      </c>
      <c r="B233" s="4">
        <v>201</v>
      </c>
      <c r="C233" s="3">
        <v>1</v>
      </c>
      <c r="D233" s="5">
        <v>-11.38862452205288</v>
      </c>
      <c r="E233" s="5">
        <v>4.426361593715065</v>
      </c>
      <c r="F233" s="5">
        <v>-0.9491543246143143</v>
      </c>
      <c r="G233" s="28">
        <f t="shared" si="9"/>
        <v>2516562.840552034</v>
      </c>
      <c r="H233" s="28">
        <f t="shared" si="10"/>
        <v>6859882.454523488</v>
      </c>
      <c r="I233" s="28">
        <f t="shared" si="11"/>
        <v>172.6408456753857</v>
      </c>
      <c r="J233" s="3"/>
      <c r="K233" s="6">
        <v>31</v>
      </c>
      <c r="L233" s="6"/>
      <c r="M233">
        <v>-99</v>
      </c>
      <c r="N233">
        <v>-99</v>
      </c>
      <c r="O233" s="18">
        <v>-99</v>
      </c>
      <c r="P233" s="18">
        <v>-99</v>
      </c>
    </row>
    <row r="234" spans="1:16" ht="18" customHeight="1">
      <c r="A234" s="3">
        <v>7</v>
      </c>
      <c r="B234" s="4">
        <v>204</v>
      </c>
      <c r="C234" s="3">
        <v>1</v>
      </c>
      <c r="D234" s="5">
        <v>-13.211961056723405</v>
      </c>
      <c r="E234" s="5">
        <v>1.2920451795748147</v>
      </c>
      <c r="F234" s="5">
        <v>-1.398822756346605</v>
      </c>
      <c r="G234" s="28">
        <f t="shared" si="9"/>
        <v>2516561.9579201704</v>
      </c>
      <c r="H234" s="28">
        <f t="shared" si="10"/>
        <v>6859878.937499675</v>
      </c>
      <c r="I234" s="28">
        <f t="shared" si="11"/>
        <v>172.19117724365339</v>
      </c>
      <c r="J234" s="3"/>
      <c r="K234" s="6">
        <v>31</v>
      </c>
      <c r="L234" s="6"/>
      <c r="M234">
        <v>-99</v>
      </c>
      <c r="N234">
        <v>-99</v>
      </c>
      <c r="O234" s="18">
        <v>-99</v>
      </c>
      <c r="P234" s="18">
        <v>-99</v>
      </c>
    </row>
    <row r="235" spans="1:16" ht="18" customHeight="1">
      <c r="A235" s="3">
        <v>7</v>
      </c>
      <c r="B235" s="4">
        <v>206</v>
      </c>
      <c r="C235" s="3">
        <v>2</v>
      </c>
      <c r="D235" s="5">
        <v>-10.553388826669153</v>
      </c>
      <c r="E235" s="5">
        <v>7.663231551537392</v>
      </c>
      <c r="F235" s="5">
        <v>-1.2416899254993379</v>
      </c>
      <c r="G235" s="28">
        <f t="shared" si="9"/>
        <v>2516562.7453976087</v>
      </c>
      <c r="H235" s="28">
        <f t="shared" si="10"/>
        <v>6859885.796063765</v>
      </c>
      <c r="I235" s="28">
        <f t="shared" si="11"/>
        <v>172.34831007450066</v>
      </c>
      <c r="J235" s="3"/>
      <c r="K235" s="6">
        <v>31</v>
      </c>
      <c r="L235" s="6"/>
      <c r="M235">
        <v>-99</v>
      </c>
      <c r="N235">
        <v>-99</v>
      </c>
      <c r="O235" s="18">
        <v>-99</v>
      </c>
      <c r="P235" s="18">
        <v>-99</v>
      </c>
    </row>
    <row r="236" spans="1:16" ht="18" customHeight="1">
      <c r="A236" s="3">
        <v>7</v>
      </c>
      <c r="B236" s="4">
        <v>210</v>
      </c>
      <c r="C236" s="3">
        <v>2</v>
      </c>
      <c r="D236" s="5">
        <v>-12.434494622580921</v>
      </c>
      <c r="E236" s="5">
        <v>11.645234059205775</v>
      </c>
      <c r="F236" s="5">
        <v>-1.2086411487669466</v>
      </c>
      <c r="G236" s="28">
        <f t="shared" si="9"/>
        <v>2516559.833802729</v>
      </c>
      <c r="H236" s="28">
        <f t="shared" si="10"/>
        <v>6859889.100230564</v>
      </c>
      <c r="I236" s="28">
        <f t="shared" si="11"/>
        <v>172.38135885123305</v>
      </c>
      <c r="J236" s="3"/>
      <c r="K236" s="6">
        <v>31</v>
      </c>
      <c r="L236" s="6"/>
      <c r="M236">
        <v>-99</v>
      </c>
      <c r="N236">
        <v>-99</v>
      </c>
      <c r="O236" s="18">
        <v>-99</v>
      </c>
      <c r="P236" s="18">
        <v>-99</v>
      </c>
    </row>
    <row r="237" spans="1:16" ht="18" customHeight="1">
      <c r="A237" s="3">
        <v>7</v>
      </c>
      <c r="B237" s="4">
        <v>211</v>
      </c>
      <c r="C237" s="3">
        <v>2</v>
      </c>
      <c r="D237" s="5">
        <v>-14.83979247980348</v>
      </c>
      <c r="E237" s="5">
        <v>13.000875875484395</v>
      </c>
      <c r="F237" s="5">
        <v>-1.312035601419605</v>
      </c>
      <c r="G237" s="28">
        <f t="shared" si="9"/>
        <v>2516557.1469033477</v>
      </c>
      <c r="H237" s="28">
        <f t="shared" si="10"/>
        <v>6859889.735678621</v>
      </c>
      <c r="I237" s="28">
        <f t="shared" si="11"/>
        <v>172.2779643985804</v>
      </c>
      <c r="J237" s="3"/>
      <c r="K237" s="6">
        <v>31</v>
      </c>
      <c r="L237" s="6"/>
      <c r="M237">
        <v>-99</v>
      </c>
      <c r="N237">
        <v>-99</v>
      </c>
      <c r="O237" s="18">
        <v>-99</v>
      </c>
      <c r="P237" s="18">
        <v>-99</v>
      </c>
    </row>
    <row r="238" spans="1:16" ht="18" customHeight="1">
      <c r="A238" s="3">
        <v>7</v>
      </c>
      <c r="B238" s="4">
        <v>212</v>
      </c>
      <c r="C238" s="3">
        <v>2</v>
      </c>
      <c r="D238" s="5">
        <v>-16.98775902348531</v>
      </c>
      <c r="E238" s="5">
        <v>13.437395397199586</v>
      </c>
      <c r="F238" s="5">
        <v>-1.3663716574910743</v>
      </c>
      <c r="G238" s="28">
        <f t="shared" si="9"/>
        <v>2516554.962128609</v>
      </c>
      <c r="H238" s="28">
        <f t="shared" si="10"/>
        <v>6859889.55941488</v>
      </c>
      <c r="I238" s="28">
        <f t="shared" si="11"/>
        <v>172.22362834250893</v>
      </c>
      <c r="J238" s="3"/>
      <c r="K238" s="6">
        <v>31</v>
      </c>
      <c r="L238" s="6"/>
      <c r="M238">
        <v>-99</v>
      </c>
      <c r="N238">
        <v>-99</v>
      </c>
      <c r="O238" s="18">
        <v>-99</v>
      </c>
      <c r="P238" s="18">
        <v>-99</v>
      </c>
    </row>
    <row r="239" spans="1:16" ht="18" customHeight="1">
      <c r="A239" s="3">
        <v>7</v>
      </c>
      <c r="B239" s="4">
        <v>213</v>
      </c>
      <c r="C239" s="3">
        <v>2</v>
      </c>
      <c r="D239" s="5">
        <v>-16.88832141199082</v>
      </c>
      <c r="E239" s="5">
        <v>11.690513679528495</v>
      </c>
      <c r="F239" s="5">
        <v>-1.3232188607858697</v>
      </c>
      <c r="G239" s="28">
        <f t="shared" si="9"/>
        <v>2516555.542102091</v>
      </c>
      <c r="H239" s="28">
        <f t="shared" si="10"/>
        <v>6859887.908622848</v>
      </c>
      <c r="I239" s="28">
        <f t="shared" si="11"/>
        <v>172.26678113921415</v>
      </c>
      <c r="J239" s="3"/>
      <c r="K239" s="6">
        <v>31</v>
      </c>
      <c r="L239" s="6"/>
      <c r="M239">
        <v>-99</v>
      </c>
      <c r="N239">
        <v>-99</v>
      </c>
      <c r="O239" s="18">
        <v>-99</v>
      </c>
      <c r="P239" s="18">
        <v>-99</v>
      </c>
    </row>
    <row r="240" spans="1:16" ht="18" customHeight="1">
      <c r="A240" s="3">
        <v>7</v>
      </c>
      <c r="B240" s="4">
        <v>217</v>
      </c>
      <c r="C240" s="3">
        <v>2</v>
      </c>
      <c r="D240" s="5">
        <v>-15.36884575612481</v>
      </c>
      <c r="E240" s="5">
        <v>6.081158924181993</v>
      </c>
      <c r="F240" s="5">
        <v>-1.2890961199585012</v>
      </c>
      <c r="G240" s="28">
        <f t="shared" si="9"/>
        <v>2516558.5575388954</v>
      </c>
      <c r="H240" s="28">
        <f t="shared" si="10"/>
        <v>6859882.940644595</v>
      </c>
      <c r="I240" s="28">
        <f t="shared" si="11"/>
        <v>172.3009038800415</v>
      </c>
      <c r="J240" s="3"/>
      <c r="K240" s="6">
        <v>31</v>
      </c>
      <c r="L240" s="6"/>
      <c r="M240">
        <v>-99</v>
      </c>
      <c r="N240">
        <v>-99</v>
      </c>
      <c r="O240" s="18">
        <v>-99</v>
      </c>
      <c r="P240" s="18">
        <v>-99</v>
      </c>
    </row>
    <row r="241" spans="1:16" ht="18" customHeight="1">
      <c r="A241" s="3">
        <v>7</v>
      </c>
      <c r="B241" s="4">
        <v>219</v>
      </c>
      <c r="C241" s="3">
        <v>2</v>
      </c>
      <c r="D241" s="5">
        <v>-17.75676037416617</v>
      </c>
      <c r="E241" s="5">
        <v>4.595858109242658</v>
      </c>
      <c r="F241" s="5">
        <v>-1.344313156687335</v>
      </c>
      <c r="G241" s="28">
        <f t="shared" si="9"/>
        <v>2516556.675175989</v>
      </c>
      <c r="H241" s="28">
        <f t="shared" si="10"/>
        <v>6859880.85139482</v>
      </c>
      <c r="I241" s="28">
        <f t="shared" si="11"/>
        <v>172.24568684331265</v>
      </c>
      <c r="J241" s="3"/>
      <c r="K241" s="6">
        <v>31</v>
      </c>
      <c r="L241" s="6"/>
      <c r="M241">
        <v>-99</v>
      </c>
      <c r="N241">
        <v>-99</v>
      </c>
      <c r="O241" s="18">
        <v>-99</v>
      </c>
      <c r="P241" s="18">
        <v>-99</v>
      </c>
    </row>
    <row r="242" spans="1:16" ht="18" customHeight="1">
      <c r="A242" s="3">
        <v>7</v>
      </c>
      <c r="B242" s="4">
        <v>222</v>
      </c>
      <c r="C242" s="3">
        <v>2</v>
      </c>
      <c r="D242" s="5">
        <v>-20.698241741395346</v>
      </c>
      <c r="E242" s="5">
        <v>4.553094873748956</v>
      </c>
      <c r="F242" s="5">
        <v>-1.1978631177696053</v>
      </c>
      <c r="G242" s="28">
        <f t="shared" si="9"/>
        <v>2516553.860920881</v>
      </c>
      <c r="H242" s="28">
        <f t="shared" si="10"/>
        <v>6859879.994592909</v>
      </c>
      <c r="I242" s="28">
        <f t="shared" si="11"/>
        <v>172.3921368822304</v>
      </c>
      <c r="J242" s="3"/>
      <c r="K242" s="6">
        <v>31</v>
      </c>
      <c r="L242" s="6"/>
      <c r="M242">
        <v>-99</v>
      </c>
      <c r="N242">
        <v>-99</v>
      </c>
      <c r="O242" s="18">
        <v>-99</v>
      </c>
      <c r="P242" s="18">
        <v>-99</v>
      </c>
    </row>
    <row r="243" spans="1:16" ht="18" customHeight="1">
      <c r="A243" s="3">
        <v>7</v>
      </c>
      <c r="B243" s="4">
        <v>223</v>
      </c>
      <c r="C243" s="3">
        <v>1</v>
      </c>
      <c r="D243" s="5">
        <v>-18.935391325776514</v>
      </c>
      <c r="E243" s="5">
        <v>0.3682349592568649</v>
      </c>
      <c r="F243" s="5">
        <v>-1.4798500306432896</v>
      </c>
      <c r="G243" s="28">
        <f t="shared" si="9"/>
        <v>2516556.7151537887</v>
      </c>
      <c r="H243" s="28">
        <f t="shared" si="10"/>
        <v>6859876.462730993</v>
      </c>
      <c r="I243" s="28">
        <f t="shared" si="11"/>
        <v>172.1101499693567</v>
      </c>
      <c r="J243" s="3"/>
      <c r="K243" s="6">
        <v>31</v>
      </c>
      <c r="L243" s="6"/>
      <c r="M243">
        <v>-99</v>
      </c>
      <c r="N243">
        <v>-99</v>
      </c>
      <c r="O243" s="18">
        <v>-99</v>
      </c>
      <c r="P243" s="18">
        <v>-99</v>
      </c>
    </row>
    <row r="244" spans="1:16" ht="18" customHeight="1">
      <c r="A244" s="3">
        <v>7</v>
      </c>
      <c r="B244" s="4">
        <v>224</v>
      </c>
      <c r="C244" s="3">
        <v>1</v>
      </c>
      <c r="D244" s="5">
        <v>-21.08558555580383</v>
      </c>
      <c r="E244" s="5">
        <v>0.21638813641591476</v>
      </c>
      <c r="F244" s="5">
        <v>-1.45820873682079</v>
      </c>
      <c r="G244" s="28">
        <f t="shared" si="9"/>
        <v>2516554.691401344</v>
      </c>
      <c r="H244" s="28">
        <f t="shared" si="10"/>
        <v>6859875.720559362</v>
      </c>
      <c r="I244" s="28">
        <f t="shared" si="11"/>
        <v>172.13179126317922</v>
      </c>
      <c r="J244" s="3"/>
      <c r="K244" s="6">
        <v>31</v>
      </c>
      <c r="L244" s="6"/>
      <c r="M244">
        <v>-99</v>
      </c>
      <c r="N244">
        <v>-99</v>
      </c>
      <c r="O244" s="18">
        <v>-99</v>
      </c>
      <c r="P244" s="18">
        <v>-99</v>
      </c>
    </row>
    <row r="245" spans="1:16" ht="18" customHeight="1">
      <c r="A245" s="3">
        <v>8</v>
      </c>
      <c r="B245" s="4">
        <v>227</v>
      </c>
      <c r="C245" s="3">
        <v>1</v>
      </c>
      <c r="D245" s="5">
        <v>-0.6406730890825013</v>
      </c>
      <c r="E245" s="5">
        <v>1.023374949536853</v>
      </c>
      <c r="F245" s="5">
        <v>-0.2536382325775638</v>
      </c>
      <c r="G245" s="28">
        <f t="shared" si="9"/>
        <v>2516574.1106577823</v>
      </c>
      <c r="H245" s="28">
        <f t="shared" si="10"/>
        <v>6859882.165569283</v>
      </c>
      <c r="I245" s="28">
        <f t="shared" si="11"/>
        <v>173.33636176742243</v>
      </c>
      <c r="J245" s="3"/>
      <c r="K245" s="6">
        <v>31</v>
      </c>
      <c r="L245" s="6"/>
      <c r="M245">
        <v>-99</v>
      </c>
      <c r="N245">
        <v>-99</v>
      </c>
      <c r="O245" s="18">
        <v>-99</v>
      </c>
      <c r="P245" s="18">
        <v>-99</v>
      </c>
    </row>
    <row r="246" spans="1:16" ht="18" customHeight="1">
      <c r="A246" s="3">
        <v>8</v>
      </c>
      <c r="B246" s="4">
        <v>229</v>
      </c>
      <c r="C246" s="3">
        <v>2</v>
      </c>
      <c r="D246" s="5">
        <v>-0.7494124440685395</v>
      </c>
      <c r="E246" s="5">
        <v>3.543668879369201</v>
      </c>
      <c r="F246" s="5">
        <v>-0.396793168400583</v>
      </c>
      <c r="G246" s="28">
        <f t="shared" si="9"/>
        <v>2516573.3072688393</v>
      </c>
      <c r="H246" s="28">
        <f t="shared" si="10"/>
        <v>6859884.556860137</v>
      </c>
      <c r="I246" s="28">
        <f t="shared" si="11"/>
        <v>173.1932068315994</v>
      </c>
      <c r="J246" s="3"/>
      <c r="K246" s="6">
        <v>31</v>
      </c>
      <c r="L246" s="6"/>
      <c r="M246">
        <v>-99</v>
      </c>
      <c r="N246">
        <v>-99</v>
      </c>
      <c r="O246" s="18">
        <v>-99</v>
      </c>
      <c r="P246" s="18">
        <v>-99</v>
      </c>
    </row>
    <row r="247" spans="1:16" ht="18" customHeight="1">
      <c r="A247" s="3">
        <v>8</v>
      </c>
      <c r="B247" s="4">
        <v>231</v>
      </c>
      <c r="C247" s="3">
        <v>2</v>
      </c>
      <c r="D247" s="5">
        <v>-4.025162821219439</v>
      </c>
      <c r="E247" s="5">
        <v>5.432598948477417</v>
      </c>
      <c r="F247" s="5">
        <v>-0.8152648912471419</v>
      </c>
      <c r="G247" s="28">
        <f t="shared" si="9"/>
        <v>2516569.6361681754</v>
      </c>
      <c r="H247" s="28">
        <f t="shared" si="10"/>
        <v>6859885.463291191</v>
      </c>
      <c r="I247" s="28">
        <f t="shared" si="11"/>
        <v>172.77473510875285</v>
      </c>
      <c r="J247" s="3"/>
      <c r="K247" s="6">
        <v>31</v>
      </c>
      <c r="L247" s="6"/>
      <c r="M247">
        <v>-99</v>
      </c>
      <c r="N247">
        <v>-99</v>
      </c>
      <c r="O247" s="18">
        <v>-99</v>
      </c>
      <c r="P247" s="18">
        <v>-99</v>
      </c>
    </row>
    <row r="248" spans="1:16" ht="18" customHeight="1">
      <c r="A248" s="3">
        <v>8</v>
      </c>
      <c r="B248" s="4">
        <v>234</v>
      </c>
      <c r="C248" s="3">
        <v>2</v>
      </c>
      <c r="D248" s="5">
        <v>-5.620306322566815</v>
      </c>
      <c r="E248" s="5">
        <v>7.191774152331723</v>
      </c>
      <c r="F248" s="5">
        <v>-1.1129604481764912</v>
      </c>
      <c r="G248" s="28">
        <f t="shared" si="9"/>
        <v>2516567.6157424897</v>
      </c>
      <c r="H248" s="28">
        <f t="shared" si="10"/>
        <v>6859886.711113388</v>
      </c>
      <c r="I248" s="28">
        <f t="shared" si="11"/>
        <v>172.4770395518235</v>
      </c>
      <c r="J248" s="3"/>
      <c r="K248" s="6">
        <v>31</v>
      </c>
      <c r="L248" s="6"/>
      <c r="M248">
        <v>-99</v>
      </c>
      <c r="N248">
        <v>-99</v>
      </c>
      <c r="O248" s="18">
        <v>-99</v>
      </c>
      <c r="P248" s="18">
        <v>-99</v>
      </c>
    </row>
    <row r="249" spans="1:16" ht="18" customHeight="1">
      <c r="A249" s="3">
        <v>8</v>
      </c>
      <c r="B249" s="4">
        <v>236</v>
      </c>
      <c r="C249" s="3">
        <v>2</v>
      </c>
      <c r="D249" s="5">
        <v>-7.132224487608709</v>
      </c>
      <c r="E249" s="5">
        <v>9.470293089627873</v>
      </c>
      <c r="F249" s="5">
        <v>-0.9336566419355082</v>
      </c>
      <c r="G249" s="28">
        <f t="shared" si="9"/>
        <v>2516565.531256345</v>
      </c>
      <c r="H249" s="28">
        <f t="shared" si="10"/>
        <v>6859888.480989824</v>
      </c>
      <c r="I249" s="28">
        <f t="shared" si="11"/>
        <v>172.6563433580645</v>
      </c>
      <c r="J249" s="3"/>
      <c r="K249" s="6">
        <v>31</v>
      </c>
      <c r="L249" s="6"/>
      <c r="M249">
        <v>-99</v>
      </c>
      <c r="N249">
        <v>-99</v>
      </c>
      <c r="O249" s="18">
        <v>-99</v>
      </c>
      <c r="P249" s="18">
        <v>-99</v>
      </c>
    </row>
    <row r="250" spans="1:16" ht="18" customHeight="1">
      <c r="A250" s="3">
        <v>8</v>
      </c>
      <c r="B250" s="4">
        <v>238</v>
      </c>
      <c r="C250" s="3">
        <v>2</v>
      </c>
      <c r="D250" s="5">
        <v>-8.728243690032457</v>
      </c>
      <c r="E250" s="5">
        <v>11.081717122996661</v>
      </c>
      <c r="F250" s="5">
        <v>-1.0061196666100727</v>
      </c>
      <c r="G250" s="28">
        <f t="shared" si="9"/>
        <v>2516563.5509628686</v>
      </c>
      <c r="H250" s="28">
        <f t="shared" si="10"/>
        <v>6859889.586612931</v>
      </c>
      <c r="I250" s="28">
        <f t="shared" si="11"/>
        <v>172.58388033338994</v>
      </c>
      <c r="J250" s="3"/>
      <c r="K250" s="6">
        <v>31</v>
      </c>
      <c r="L250" s="6"/>
      <c r="M250">
        <v>-99</v>
      </c>
      <c r="N250">
        <v>-99</v>
      </c>
      <c r="O250" s="18">
        <v>-99</v>
      </c>
      <c r="P250" s="18">
        <v>-99</v>
      </c>
    </row>
    <row r="251" spans="1:16" ht="18" customHeight="1">
      <c r="A251" s="3">
        <v>8</v>
      </c>
      <c r="B251" s="4">
        <v>243</v>
      </c>
      <c r="C251" s="3">
        <v>2</v>
      </c>
      <c r="D251" s="5">
        <v>-4.233748351226782</v>
      </c>
      <c r="E251" s="5">
        <v>13.117721278282717</v>
      </c>
      <c r="F251" s="5">
        <v>-0.9403486347659288</v>
      </c>
      <c r="G251" s="28">
        <f t="shared" si="9"/>
        <v>2516567.304566512</v>
      </c>
      <c r="H251" s="28">
        <f t="shared" si="10"/>
        <v>6859892.789152698</v>
      </c>
      <c r="I251" s="28">
        <f t="shared" si="11"/>
        <v>172.64965136523406</v>
      </c>
      <c r="J251" s="3"/>
      <c r="K251" s="6">
        <v>31</v>
      </c>
      <c r="L251" s="6"/>
      <c r="M251">
        <v>-99</v>
      </c>
      <c r="N251">
        <v>-99</v>
      </c>
      <c r="O251" s="18">
        <v>-99</v>
      </c>
      <c r="P251" s="18">
        <v>-99</v>
      </c>
    </row>
    <row r="252" spans="1:16" ht="18" customHeight="1">
      <c r="A252" s="3">
        <v>8</v>
      </c>
      <c r="B252" s="4">
        <v>244</v>
      </c>
      <c r="C252" s="3">
        <v>2</v>
      </c>
      <c r="D252" s="5">
        <v>-7.347970187184342</v>
      </c>
      <c r="E252" s="5">
        <v>14.560189320747316</v>
      </c>
      <c r="F252" s="5">
        <v>-0.881730041685108</v>
      </c>
      <c r="G252" s="28">
        <f t="shared" si="9"/>
        <v>2516563.9124695654</v>
      </c>
      <c r="H252" s="28">
        <f t="shared" si="10"/>
        <v>6859893.311426575</v>
      </c>
      <c r="I252" s="28">
        <f t="shared" si="11"/>
        <v>172.7082699583149</v>
      </c>
      <c r="J252" s="3"/>
      <c r="K252" s="6">
        <v>31</v>
      </c>
      <c r="L252" s="6"/>
      <c r="M252">
        <v>-99</v>
      </c>
      <c r="N252">
        <v>-99</v>
      </c>
      <c r="O252" s="18">
        <v>-99</v>
      </c>
      <c r="P252" s="18">
        <v>-99</v>
      </c>
    </row>
    <row r="253" spans="1:16" ht="18" customHeight="1">
      <c r="A253" s="3">
        <v>8</v>
      </c>
      <c r="B253" s="4">
        <v>245</v>
      </c>
      <c r="C253" s="3">
        <v>2</v>
      </c>
      <c r="D253" s="5">
        <v>-8.102292612749368</v>
      </c>
      <c r="E253" s="5">
        <v>13.403725280602162</v>
      </c>
      <c r="F253" s="5">
        <v>-0.8953325952921939</v>
      </c>
      <c r="G253" s="28">
        <f t="shared" si="9"/>
        <v>2516563.508436728</v>
      </c>
      <c r="H253" s="28">
        <f t="shared" si="10"/>
        <v>6859891.991135371</v>
      </c>
      <c r="I253" s="28">
        <f t="shared" si="11"/>
        <v>172.69466740470781</v>
      </c>
      <c r="J253" s="3"/>
      <c r="K253" s="6">
        <v>31</v>
      </c>
      <c r="L253" s="6"/>
      <c r="M253">
        <v>-99</v>
      </c>
      <c r="N253">
        <v>-99</v>
      </c>
      <c r="O253" s="18">
        <v>-99</v>
      </c>
      <c r="P253" s="18">
        <v>-99</v>
      </c>
    </row>
    <row r="254" spans="1:16" ht="18" customHeight="1">
      <c r="A254" s="3">
        <v>8</v>
      </c>
      <c r="B254" s="4">
        <v>247</v>
      </c>
      <c r="C254" s="3">
        <v>2</v>
      </c>
      <c r="D254" s="5">
        <v>-10.676915732591956</v>
      </c>
      <c r="E254" s="5">
        <v>10.315217108247477</v>
      </c>
      <c r="F254" s="5">
        <v>-1.2449077719935084</v>
      </c>
      <c r="G254" s="28">
        <f t="shared" si="9"/>
        <v>2516561.891281077</v>
      </c>
      <c r="H254" s="28">
        <f t="shared" si="10"/>
        <v>6859888.3097803835</v>
      </c>
      <c r="I254" s="28">
        <f t="shared" si="11"/>
        <v>172.3450922280065</v>
      </c>
      <c r="J254" s="3"/>
      <c r="K254" s="6">
        <v>31</v>
      </c>
      <c r="L254" s="6"/>
      <c r="M254">
        <v>-99</v>
      </c>
      <c r="N254">
        <v>-99</v>
      </c>
      <c r="O254" s="18">
        <v>-99</v>
      </c>
      <c r="P254" s="18">
        <v>-99</v>
      </c>
    </row>
    <row r="255" spans="1:16" ht="18" customHeight="1">
      <c r="A255" s="3">
        <v>8</v>
      </c>
      <c r="B255" s="4">
        <v>250</v>
      </c>
      <c r="C255" s="3">
        <v>2</v>
      </c>
      <c r="D255" s="5">
        <v>-12.438904905210038</v>
      </c>
      <c r="E255" s="5">
        <v>16.18767019583785</v>
      </c>
      <c r="F255" s="5">
        <v>-0.9172876671408071</v>
      </c>
      <c r="G255" s="28">
        <f t="shared" si="9"/>
        <v>2516558.5698813186</v>
      </c>
      <c r="H255" s="28">
        <f t="shared" si="10"/>
        <v>6859893.463285478</v>
      </c>
      <c r="I255" s="28">
        <f t="shared" si="11"/>
        <v>172.6727123328592</v>
      </c>
      <c r="J255" s="3"/>
      <c r="K255" s="6">
        <v>31</v>
      </c>
      <c r="L255" s="6"/>
      <c r="M255">
        <v>-99</v>
      </c>
      <c r="N255">
        <v>-99</v>
      </c>
      <c r="O255" s="18">
        <v>-99</v>
      </c>
      <c r="P255" s="18">
        <v>-99</v>
      </c>
    </row>
    <row r="256" spans="1:16" ht="18" customHeight="1">
      <c r="A256" s="3">
        <v>8</v>
      </c>
      <c r="B256" s="4">
        <v>251</v>
      </c>
      <c r="C256" s="3">
        <v>2</v>
      </c>
      <c r="D256" s="5">
        <v>-13.699301409274227</v>
      </c>
      <c r="E256" s="5">
        <v>16.083733843504987</v>
      </c>
      <c r="F256" s="5">
        <v>-1.1054992678883089</v>
      </c>
      <c r="G256" s="28">
        <f t="shared" si="9"/>
        <v>2516557.387741705</v>
      </c>
      <c r="H256" s="28">
        <f t="shared" si="10"/>
        <v>6859893.013899177</v>
      </c>
      <c r="I256" s="28">
        <f t="shared" si="11"/>
        <v>172.48450073211168</v>
      </c>
      <c r="J256" s="3"/>
      <c r="K256" s="6">
        <v>31</v>
      </c>
      <c r="L256" s="6"/>
      <c r="M256">
        <v>-99</v>
      </c>
      <c r="N256">
        <v>-99</v>
      </c>
      <c r="O256" s="18">
        <v>-99</v>
      </c>
      <c r="P256" s="18">
        <v>-99</v>
      </c>
    </row>
    <row r="257" spans="1:16" ht="18" customHeight="1">
      <c r="A257" s="3">
        <v>8</v>
      </c>
      <c r="B257" s="4">
        <v>252</v>
      </c>
      <c r="C257" s="3">
        <v>2</v>
      </c>
      <c r="D257" s="5">
        <v>-10.743415724763134</v>
      </c>
      <c r="E257" s="5">
        <v>17.09458224735551</v>
      </c>
      <c r="F257" s="5">
        <v>-0.8889814144757953</v>
      </c>
      <c r="G257" s="28">
        <f t="shared" si="9"/>
        <v>2516559.947371978</v>
      </c>
      <c r="H257" s="28">
        <f t="shared" si="10"/>
        <v>6859894.804811666</v>
      </c>
      <c r="I257" s="28">
        <f t="shared" si="11"/>
        <v>172.7010185855242</v>
      </c>
      <c r="J257" s="3"/>
      <c r="K257" s="6">
        <v>31</v>
      </c>
      <c r="L257" s="6"/>
      <c r="M257">
        <v>-99</v>
      </c>
      <c r="N257">
        <v>-99</v>
      </c>
      <c r="O257" s="18">
        <v>-99</v>
      </c>
      <c r="P257" s="18">
        <v>-99</v>
      </c>
    </row>
    <row r="258" spans="1:16" ht="18" customHeight="1">
      <c r="A258" s="3">
        <v>8</v>
      </c>
      <c r="B258" s="4">
        <v>253</v>
      </c>
      <c r="C258" s="3">
        <v>2</v>
      </c>
      <c r="D258" s="5">
        <v>-6.52743967875362</v>
      </c>
      <c r="E258" s="5">
        <v>17.249140938322633</v>
      </c>
      <c r="F258" s="5">
        <v>-0.9753307630380351</v>
      </c>
      <c r="G258" s="28">
        <f>X0+COS(angle)*X-SIN(angle)*Y</f>
        <v>2516563.955132488</v>
      </c>
      <c r="H258" s="28">
        <f>Y0+SIN(angle)*X+COS(angle)*Y</f>
        <v>6859896.122460369</v>
      </c>
      <c r="I258" s="28">
        <f t="shared" si="11"/>
        <v>172.61466923696196</v>
      </c>
      <c r="J258" s="3"/>
      <c r="K258" s="6">
        <v>31</v>
      </c>
      <c r="L258" s="6"/>
      <c r="M258">
        <v>-99</v>
      </c>
      <c r="N258">
        <v>-99</v>
      </c>
      <c r="O258" s="18">
        <v>-99</v>
      </c>
      <c r="P258" s="18">
        <v>-99</v>
      </c>
    </row>
    <row r="259" spans="1:16" ht="18" customHeight="1">
      <c r="A259" s="3">
        <v>8</v>
      </c>
      <c r="B259" s="4">
        <v>256</v>
      </c>
      <c r="C259" s="3">
        <v>1</v>
      </c>
      <c r="D259" s="5">
        <v>-4.437102110458883</v>
      </c>
      <c r="E259" s="5">
        <v>16.48124726330434</v>
      </c>
      <c r="F259" s="5">
        <v>-0.8148132611938954</v>
      </c>
      <c r="G259" s="28">
        <f>X0+COS(angle)*X-SIN(angle)*Y</f>
        <v>2516566.176433417</v>
      </c>
      <c r="H259" s="28">
        <f>Y0+SIN(angle)*X+COS(angle)*Y</f>
        <v>6859895.9643653715</v>
      </c>
      <c r="I259" s="28">
        <f>Z0+F259</f>
        <v>172.7751867388061</v>
      </c>
      <c r="J259" s="3"/>
      <c r="K259" s="6">
        <v>31</v>
      </c>
      <c r="L259" s="6"/>
      <c r="M259">
        <v>-99</v>
      </c>
      <c r="N259">
        <v>-99</v>
      </c>
      <c r="O259" s="18">
        <v>-99</v>
      </c>
      <c r="P259" s="18">
        <v>-99</v>
      </c>
    </row>
    <row r="260" spans="1:16" ht="18" customHeight="1">
      <c r="A260" s="3">
        <v>8</v>
      </c>
      <c r="B260" s="4">
        <v>257</v>
      </c>
      <c r="C260" s="3">
        <v>1</v>
      </c>
      <c r="D260" s="5">
        <v>-2.964080203883614</v>
      </c>
      <c r="E260" s="5">
        <v>18.48048236389228</v>
      </c>
      <c r="F260" s="5">
        <v>-0.7118498211368648</v>
      </c>
      <c r="G260" s="28">
        <f>X0+COS(angle)*X-SIN(angle)*Y</f>
        <v>2516567.0372649697</v>
      </c>
      <c r="H260" s="28">
        <f>Y0+SIN(angle)*X+COS(angle)*Y</f>
        <v>6859898.29367934</v>
      </c>
      <c r="I260" s="28">
        <f>Z0+F260</f>
        <v>172.87815017886314</v>
      </c>
      <c r="J260" s="3"/>
      <c r="K260" s="6">
        <v>31</v>
      </c>
      <c r="L260" s="6"/>
      <c r="M260">
        <v>-99</v>
      </c>
      <c r="N260">
        <v>-99</v>
      </c>
      <c r="O260" s="18">
        <v>-99</v>
      </c>
      <c r="P260" s="18">
        <v>-99</v>
      </c>
    </row>
    <row r="261" spans="1:16" ht="18" customHeight="1">
      <c r="A261" s="3">
        <v>8</v>
      </c>
      <c r="B261" s="4">
        <v>259</v>
      </c>
      <c r="C261" s="3">
        <v>2</v>
      </c>
      <c r="D261" s="5">
        <v>0.12802788238109672</v>
      </c>
      <c r="E261" s="5">
        <v>19.667936813799226</v>
      </c>
      <c r="F261" s="5">
        <v>-0.7393796079308128</v>
      </c>
      <c r="G261" s="28">
        <f>X0+COS(angle)*X-SIN(angle)*Y</f>
        <v>2516569.678799442</v>
      </c>
      <c r="H261" s="28">
        <f>Y0+SIN(angle)*X+COS(angle)*Y</f>
        <v>6859900.292047704</v>
      </c>
      <c r="I261" s="28">
        <f>Z0+F261</f>
        <v>172.8506203920692</v>
      </c>
      <c r="J261" s="3"/>
      <c r="K261" s="6">
        <v>31</v>
      </c>
      <c r="L261" s="6"/>
      <c r="M261">
        <v>-99</v>
      </c>
      <c r="N261">
        <v>-99</v>
      </c>
      <c r="O261" s="18">
        <v>-99</v>
      </c>
      <c r="P261" s="18">
        <v>-99</v>
      </c>
    </row>
    <row r="262" spans="1:16" ht="18" customHeight="1">
      <c r="A262" s="3">
        <v>8</v>
      </c>
      <c r="B262" s="4">
        <v>260</v>
      </c>
      <c r="C262" s="3">
        <v>2</v>
      </c>
      <c r="D262" s="5">
        <v>-0.6870226695581925</v>
      </c>
      <c r="E262" s="5">
        <v>18.029476102506397</v>
      </c>
      <c r="F262" s="5">
        <v>-0.7890461691108414</v>
      </c>
      <c r="G262" s="28">
        <f>X0+COS(angle)*X-SIN(angle)*Y</f>
        <v>2516569.3500850266</v>
      </c>
      <c r="H262" s="28">
        <f>Y0+SIN(angle)*X+COS(angle)*Y</f>
        <v>6859898.491823346</v>
      </c>
      <c r="I262" s="28">
        <f>Z0+F262</f>
        <v>172.80095383088917</v>
      </c>
      <c r="J262" s="3"/>
      <c r="K262" s="6">
        <v>31</v>
      </c>
      <c r="L262" s="6"/>
      <c r="M262">
        <v>-99</v>
      </c>
      <c r="N262">
        <v>-99</v>
      </c>
      <c r="O262" s="18">
        <v>-99</v>
      </c>
      <c r="P262" s="18">
        <v>-99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&amp;C&amp;F Height + crown limit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D4" sqref="D4"/>
    </sheetView>
  </sheetViews>
  <sheetFormatPr defaultColWidth="9.140625" defaultRowHeight="12.75"/>
  <cols>
    <col min="1" max="3" width="8.8515625" style="2" customWidth="1"/>
    <col min="4" max="4" width="10.7109375" style="2" customWidth="1"/>
    <col min="5" max="6" width="8.8515625" style="2" customWidth="1"/>
  </cols>
  <sheetData>
    <row r="1" spans="1:7" ht="18" customHeight="1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  <c r="G1" t="s">
        <v>14</v>
      </c>
    </row>
    <row r="2" spans="1:8" ht="18" customHeight="1">
      <c r="A2" s="1">
        <v>1</v>
      </c>
      <c r="B2" s="1">
        <v>1</v>
      </c>
      <c r="C2" s="1">
        <v>1</v>
      </c>
      <c r="D2" s="1">
        <v>1</v>
      </c>
      <c r="E2" s="1">
        <v>135</v>
      </c>
      <c r="F2" s="1">
        <v>194</v>
      </c>
      <c r="G2">
        <v>1</v>
      </c>
      <c r="H2" t="s">
        <v>6</v>
      </c>
    </row>
    <row r="3" spans="1:8" ht="18" customHeight="1">
      <c r="A3" s="1">
        <v>1</v>
      </c>
      <c r="B3" s="1">
        <v>2</v>
      </c>
      <c r="C3" s="1">
        <v>2</v>
      </c>
      <c r="D3" s="1">
        <v>1</v>
      </c>
      <c r="E3" s="1">
        <v>114</v>
      </c>
      <c r="F3" s="1">
        <v>152</v>
      </c>
      <c r="G3">
        <v>2</v>
      </c>
      <c r="H3" t="s">
        <v>7</v>
      </c>
    </row>
    <row r="4" spans="1:8" ht="18" customHeight="1">
      <c r="A4" s="1">
        <v>1</v>
      </c>
      <c r="B4" s="1">
        <v>3</v>
      </c>
      <c r="C4" s="1">
        <v>2</v>
      </c>
      <c r="D4" s="1">
        <v>1</v>
      </c>
      <c r="E4" s="1">
        <v>186</v>
      </c>
      <c r="F4" s="1">
        <v>221</v>
      </c>
      <c r="G4">
        <v>3</v>
      </c>
      <c r="H4" t="s">
        <v>8</v>
      </c>
    </row>
    <row r="5" spans="1:8" ht="18" customHeight="1">
      <c r="A5" s="1">
        <v>1</v>
      </c>
      <c r="B5" s="1">
        <v>4</v>
      </c>
      <c r="C5" s="1">
        <v>1</v>
      </c>
      <c r="D5" s="1">
        <v>3</v>
      </c>
      <c r="E5" s="1"/>
      <c r="F5" s="1">
        <v>185</v>
      </c>
      <c r="G5">
        <v>4</v>
      </c>
      <c r="H5" t="s">
        <v>9</v>
      </c>
    </row>
    <row r="6" spans="1:8" ht="18" customHeight="1">
      <c r="A6" s="1">
        <v>1</v>
      </c>
      <c r="B6" s="1">
        <v>5</v>
      </c>
      <c r="C6" s="1">
        <v>2</v>
      </c>
      <c r="D6" s="1">
        <v>3</v>
      </c>
      <c r="E6" s="1"/>
      <c r="F6" s="1">
        <v>183</v>
      </c>
      <c r="G6">
        <v>5</v>
      </c>
      <c r="H6" t="s">
        <v>10</v>
      </c>
    </row>
    <row r="7" spans="1:8" ht="18" customHeight="1">
      <c r="A7" s="1">
        <v>1</v>
      </c>
      <c r="B7" s="1">
        <v>6</v>
      </c>
      <c r="C7" s="1">
        <v>4</v>
      </c>
      <c r="D7" s="1">
        <v>3</v>
      </c>
      <c r="E7" s="1"/>
      <c r="F7" s="1">
        <v>241</v>
      </c>
      <c r="G7">
        <v>6</v>
      </c>
      <c r="H7" t="s">
        <v>11</v>
      </c>
    </row>
    <row r="8" spans="1:8" ht="18" customHeight="1">
      <c r="A8" s="1">
        <v>1</v>
      </c>
      <c r="B8" s="1">
        <v>7</v>
      </c>
      <c r="C8" s="1">
        <v>2</v>
      </c>
      <c r="D8" s="1">
        <v>1</v>
      </c>
      <c r="E8" s="1">
        <v>129</v>
      </c>
      <c r="F8" s="1">
        <v>152</v>
      </c>
      <c r="G8">
        <v>7</v>
      </c>
      <c r="H8" t="s">
        <v>12</v>
      </c>
    </row>
    <row r="9" spans="1:8" ht="18" customHeight="1">
      <c r="A9" s="1">
        <v>1</v>
      </c>
      <c r="B9" s="1">
        <v>8</v>
      </c>
      <c r="C9" s="1">
        <v>2</v>
      </c>
      <c r="D9" s="1">
        <v>3</v>
      </c>
      <c r="E9" s="1"/>
      <c r="F9" s="1">
        <v>169</v>
      </c>
      <c r="G9">
        <v>16</v>
      </c>
      <c r="H9" t="s">
        <v>13</v>
      </c>
    </row>
    <row r="10" spans="1:6" ht="18" customHeight="1">
      <c r="A10" s="1">
        <v>1</v>
      </c>
      <c r="B10" s="1">
        <v>9</v>
      </c>
      <c r="C10" s="1">
        <v>2</v>
      </c>
      <c r="D10" s="1">
        <v>3</v>
      </c>
      <c r="E10" s="1"/>
      <c r="F10" s="1">
        <v>177</v>
      </c>
    </row>
    <row r="11" spans="1:6" ht="18" customHeight="1">
      <c r="A11" s="1">
        <v>1</v>
      </c>
      <c r="B11" s="1">
        <v>10</v>
      </c>
      <c r="C11" s="1">
        <v>2</v>
      </c>
      <c r="D11" s="1">
        <v>1</v>
      </c>
      <c r="E11" s="1">
        <v>175</v>
      </c>
      <c r="F11" s="1">
        <v>235</v>
      </c>
    </row>
    <row r="12" spans="1:6" ht="18" customHeight="1">
      <c r="A12" s="1">
        <v>1</v>
      </c>
      <c r="B12" s="1">
        <v>11</v>
      </c>
      <c r="C12" s="1">
        <v>2</v>
      </c>
      <c r="D12" s="1">
        <v>1</v>
      </c>
      <c r="E12" s="1">
        <v>214</v>
      </c>
      <c r="F12" s="1">
        <v>282</v>
      </c>
    </row>
    <row r="13" spans="1:6" ht="18" customHeight="1">
      <c r="A13" s="1">
        <v>1</v>
      </c>
      <c r="B13" s="1">
        <v>12</v>
      </c>
      <c r="C13" s="1">
        <v>1</v>
      </c>
      <c r="D13" s="1">
        <v>3</v>
      </c>
      <c r="E13" s="1"/>
      <c r="F13" s="1">
        <v>228</v>
      </c>
    </row>
    <row r="14" spans="1:6" ht="18" customHeight="1">
      <c r="A14" s="1">
        <v>1</v>
      </c>
      <c r="B14" s="1">
        <v>13</v>
      </c>
      <c r="C14" s="1">
        <v>1</v>
      </c>
      <c r="D14" s="1">
        <v>1</v>
      </c>
      <c r="E14" s="1">
        <v>159</v>
      </c>
      <c r="F14" s="1">
        <v>213</v>
      </c>
    </row>
    <row r="15" spans="1:6" ht="18" customHeight="1">
      <c r="A15" s="1">
        <v>1</v>
      </c>
      <c r="B15" s="1">
        <v>14</v>
      </c>
      <c r="C15" s="1">
        <v>1</v>
      </c>
      <c r="D15" s="1">
        <v>1</v>
      </c>
      <c r="E15" s="1">
        <v>146</v>
      </c>
      <c r="F15" s="1">
        <v>186</v>
      </c>
    </row>
    <row r="16" spans="1:6" ht="18" customHeight="1">
      <c r="A16" s="1">
        <v>1</v>
      </c>
      <c r="B16" s="1">
        <v>15</v>
      </c>
      <c r="C16" s="1">
        <v>1</v>
      </c>
      <c r="D16" s="1">
        <v>1</v>
      </c>
      <c r="E16" s="1">
        <v>145</v>
      </c>
      <c r="F16" s="1">
        <v>188</v>
      </c>
    </row>
    <row r="17" spans="1:6" ht="18" customHeight="1">
      <c r="A17" s="1">
        <v>1</v>
      </c>
      <c r="B17" s="1">
        <v>16</v>
      </c>
      <c r="C17" s="1">
        <v>2</v>
      </c>
      <c r="D17" s="1">
        <v>3</v>
      </c>
      <c r="E17" s="1"/>
      <c r="F17" s="1">
        <v>206</v>
      </c>
    </row>
    <row r="18" spans="1:6" ht="18" customHeight="1">
      <c r="A18" s="1">
        <v>1</v>
      </c>
      <c r="B18" s="1">
        <v>17</v>
      </c>
      <c r="C18" s="1">
        <v>2</v>
      </c>
      <c r="D18" s="1">
        <v>1</v>
      </c>
      <c r="E18" s="1">
        <v>88</v>
      </c>
      <c r="F18" s="1">
        <v>108</v>
      </c>
    </row>
    <row r="19" spans="1:6" ht="18" customHeight="1">
      <c r="A19" s="1">
        <v>1</v>
      </c>
      <c r="B19" s="1">
        <v>18</v>
      </c>
      <c r="C19" s="1">
        <v>1</v>
      </c>
      <c r="D19" s="1">
        <v>3</v>
      </c>
      <c r="E19" s="1"/>
      <c r="F19" s="1">
        <v>247</v>
      </c>
    </row>
    <row r="20" spans="1:6" ht="18" customHeight="1">
      <c r="A20" s="1">
        <v>1</v>
      </c>
      <c r="B20" s="1">
        <v>19</v>
      </c>
      <c r="C20" s="1">
        <v>2</v>
      </c>
      <c r="D20" s="1">
        <v>1</v>
      </c>
      <c r="E20" s="1">
        <v>217</v>
      </c>
      <c r="F20" s="1">
        <v>264</v>
      </c>
    </row>
    <row r="21" spans="1:6" ht="18" customHeight="1">
      <c r="A21" s="1">
        <v>1</v>
      </c>
      <c r="B21" s="1">
        <v>20</v>
      </c>
      <c r="C21" s="1">
        <v>2</v>
      </c>
      <c r="D21" s="1">
        <v>3</v>
      </c>
      <c r="E21" s="1"/>
      <c r="F21" s="1">
        <v>146</v>
      </c>
    </row>
    <row r="22" spans="1:6" ht="18" customHeight="1">
      <c r="A22" s="1">
        <v>1</v>
      </c>
      <c r="B22" s="1">
        <v>21</v>
      </c>
      <c r="C22" s="1">
        <v>4</v>
      </c>
      <c r="D22" s="1">
        <v>1</v>
      </c>
      <c r="E22" s="1">
        <v>217</v>
      </c>
      <c r="F22" s="1">
        <v>309</v>
      </c>
    </row>
    <row r="23" spans="1:6" ht="18" customHeight="1">
      <c r="A23" s="1">
        <v>1</v>
      </c>
      <c r="B23" s="1">
        <v>22</v>
      </c>
      <c r="C23" s="1">
        <v>2</v>
      </c>
      <c r="D23" s="1">
        <v>1</v>
      </c>
      <c r="E23" s="1">
        <v>234</v>
      </c>
      <c r="F23" s="1">
        <v>310</v>
      </c>
    </row>
    <row r="24" spans="1:6" ht="18" customHeight="1">
      <c r="A24" s="1">
        <v>1</v>
      </c>
      <c r="B24" s="1">
        <v>23</v>
      </c>
      <c r="C24" s="1">
        <v>2</v>
      </c>
      <c r="D24" s="1">
        <v>3</v>
      </c>
      <c r="E24" s="1"/>
      <c r="F24" s="1">
        <v>167</v>
      </c>
    </row>
    <row r="25" spans="1:6" ht="18" customHeight="1">
      <c r="A25" s="1">
        <v>1</v>
      </c>
      <c r="B25" s="1">
        <v>24</v>
      </c>
      <c r="C25" s="1">
        <v>2</v>
      </c>
      <c r="D25" s="1">
        <v>1</v>
      </c>
      <c r="E25" s="1">
        <v>269</v>
      </c>
      <c r="F25" s="1">
        <v>347</v>
      </c>
    </row>
    <row r="26" spans="1:6" ht="18" customHeight="1">
      <c r="A26" s="1">
        <v>1</v>
      </c>
      <c r="B26" s="1">
        <v>25</v>
      </c>
      <c r="C26" s="1">
        <v>4</v>
      </c>
      <c r="D26" s="1">
        <v>3</v>
      </c>
      <c r="E26" s="1"/>
      <c r="F26" s="1">
        <v>283</v>
      </c>
    </row>
    <row r="27" spans="1:6" ht="18" customHeight="1">
      <c r="A27" s="1">
        <v>1</v>
      </c>
      <c r="B27" s="1">
        <v>26</v>
      </c>
      <c r="C27" s="1">
        <v>2</v>
      </c>
      <c r="D27" s="1">
        <v>3</v>
      </c>
      <c r="E27" s="1"/>
      <c r="F27" s="1">
        <v>123</v>
      </c>
    </row>
    <row r="28" spans="1:6" ht="18" customHeight="1">
      <c r="A28" s="1">
        <v>1</v>
      </c>
      <c r="B28" s="1">
        <v>27</v>
      </c>
      <c r="C28" s="1">
        <v>1</v>
      </c>
      <c r="D28" s="1">
        <v>1</v>
      </c>
      <c r="E28" s="1">
        <v>157</v>
      </c>
      <c r="F28" s="1">
        <v>212</v>
      </c>
    </row>
    <row r="29" spans="1:6" ht="18" customHeight="1">
      <c r="A29" s="1">
        <v>1</v>
      </c>
      <c r="B29" s="1">
        <v>28</v>
      </c>
      <c r="C29" s="1">
        <v>1</v>
      </c>
      <c r="D29" s="1">
        <v>1</v>
      </c>
      <c r="E29" s="1">
        <v>167</v>
      </c>
      <c r="F29" s="1">
        <v>223</v>
      </c>
    </row>
    <row r="30" spans="1:6" ht="18" customHeight="1">
      <c r="A30" s="1">
        <v>1</v>
      </c>
      <c r="B30" s="1">
        <v>29</v>
      </c>
      <c r="C30" s="1">
        <v>1</v>
      </c>
      <c r="D30" s="1">
        <v>3</v>
      </c>
      <c r="E30" s="1"/>
      <c r="F30" s="1">
        <v>184</v>
      </c>
    </row>
    <row r="31" spans="1:6" ht="18" customHeight="1">
      <c r="A31" s="1">
        <v>1</v>
      </c>
      <c r="B31" s="1">
        <v>30</v>
      </c>
      <c r="C31" s="1">
        <v>1</v>
      </c>
      <c r="D31" s="1">
        <v>3</v>
      </c>
      <c r="E31" s="1"/>
      <c r="F31" s="1">
        <v>203</v>
      </c>
    </row>
    <row r="32" spans="1:6" ht="18" customHeight="1">
      <c r="A32" s="1">
        <v>1</v>
      </c>
      <c r="B32" s="1">
        <v>31</v>
      </c>
      <c r="C32" s="1">
        <v>2</v>
      </c>
      <c r="D32" s="1">
        <v>3</v>
      </c>
      <c r="E32" s="1"/>
      <c r="F32" s="1">
        <v>180</v>
      </c>
    </row>
    <row r="33" spans="1:6" ht="18" customHeight="1">
      <c r="A33" s="1">
        <v>2</v>
      </c>
      <c r="B33" s="1">
        <v>32</v>
      </c>
      <c r="C33" s="1">
        <v>2</v>
      </c>
      <c r="D33" s="1">
        <v>3</v>
      </c>
      <c r="E33" s="1"/>
      <c r="F33" s="1">
        <v>133</v>
      </c>
    </row>
    <row r="34" spans="1:6" ht="18" customHeight="1">
      <c r="A34" s="1">
        <v>2</v>
      </c>
      <c r="B34" s="1">
        <v>33</v>
      </c>
      <c r="C34" s="1">
        <v>2</v>
      </c>
      <c r="D34" s="1">
        <v>3</v>
      </c>
      <c r="E34" s="1"/>
      <c r="F34" s="1">
        <v>115</v>
      </c>
    </row>
    <row r="35" spans="1:6" ht="18" customHeight="1">
      <c r="A35" s="1">
        <v>2</v>
      </c>
      <c r="B35" s="1">
        <v>34</v>
      </c>
      <c r="C35" s="1">
        <v>1</v>
      </c>
      <c r="D35" s="1">
        <v>3</v>
      </c>
      <c r="E35" s="1"/>
      <c r="F35" s="1">
        <v>122</v>
      </c>
    </row>
    <row r="36" spans="1:6" ht="18" customHeight="1">
      <c r="A36" s="1">
        <v>2</v>
      </c>
      <c r="B36" s="1">
        <v>35</v>
      </c>
      <c r="C36" s="1">
        <v>1</v>
      </c>
      <c r="D36" s="1">
        <v>3</v>
      </c>
      <c r="E36" s="1"/>
      <c r="F36" s="1">
        <v>194</v>
      </c>
    </row>
    <row r="37" spans="1:6" ht="18" customHeight="1">
      <c r="A37" s="1">
        <v>2</v>
      </c>
      <c r="B37" s="1">
        <v>36</v>
      </c>
      <c r="C37" s="1">
        <v>2</v>
      </c>
      <c r="D37" s="1">
        <v>1</v>
      </c>
      <c r="E37" s="1">
        <v>186</v>
      </c>
      <c r="F37" s="1">
        <v>244</v>
      </c>
    </row>
    <row r="38" spans="1:6" ht="18" customHeight="1">
      <c r="A38" s="1">
        <v>2</v>
      </c>
      <c r="B38" s="1">
        <v>37</v>
      </c>
      <c r="C38" s="1">
        <v>2</v>
      </c>
      <c r="D38" s="1">
        <v>3</v>
      </c>
      <c r="E38" s="1"/>
      <c r="F38" s="1">
        <v>189</v>
      </c>
    </row>
    <row r="39" spans="1:6" ht="18" customHeight="1">
      <c r="A39" s="1">
        <v>2</v>
      </c>
      <c r="B39" s="1">
        <v>38</v>
      </c>
      <c r="C39" s="1">
        <v>2</v>
      </c>
      <c r="D39" s="1">
        <v>1</v>
      </c>
      <c r="E39" s="1">
        <v>96</v>
      </c>
      <c r="F39" s="1">
        <v>125</v>
      </c>
    </row>
    <row r="40" spans="1:6" ht="18" customHeight="1">
      <c r="A40" s="1">
        <v>2</v>
      </c>
      <c r="B40" s="1">
        <v>39</v>
      </c>
      <c r="C40" s="1">
        <v>1</v>
      </c>
      <c r="D40" s="1">
        <v>3</v>
      </c>
      <c r="E40" s="1"/>
      <c r="F40" s="1">
        <v>200</v>
      </c>
    </row>
    <row r="41" spans="1:6" ht="18" customHeight="1">
      <c r="A41" s="1">
        <v>2</v>
      </c>
      <c r="B41" s="1">
        <v>40</v>
      </c>
      <c r="C41" s="1">
        <v>1</v>
      </c>
      <c r="D41" s="1">
        <v>1</v>
      </c>
      <c r="E41" s="1">
        <v>147</v>
      </c>
      <c r="F41" s="1">
        <v>189</v>
      </c>
    </row>
    <row r="42" spans="1:6" ht="18" customHeight="1">
      <c r="A42" s="1">
        <v>2</v>
      </c>
      <c r="B42" s="1">
        <v>41</v>
      </c>
      <c r="C42" s="1">
        <v>2</v>
      </c>
      <c r="D42" s="1">
        <v>1</v>
      </c>
      <c r="E42" s="1">
        <v>150</v>
      </c>
      <c r="F42" s="1">
        <v>193</v>
      </c>
    </row>
    <row r="43" spans="1:6" ht="18" customHeight="1">
      <c r="A43" s="1">
        <v>2</v>
      </c>
      <c r="B43" s="1">
        <v>42</v>
      </c>
      <c r="C43" s="1">
        <v>3</v>
      </c>
      <c r="D43" s="1">
        <v>1</v>
      </c>
      <c r="E43" s="1">
        <v>278</v>
      </c>
      <c r="F43" s="1">
        <v>365</v>
      </c>
    </row>
    <row r="44" spans="1:6" ht="18" customHeight="1">
      <c r="A44" s="1">
        <v>2</v>
      </c>
      <c r="B44" s="1">
        <v>43</v>
      </c>
      <c r="C44" s="1">
        <v>2</v>
      </c>
      <c r="D44" s="1">
        <v>1</v>
      </c>
      <c r="E44" s="1">
        <v>121</v>
      </c>
      <c r="F44" s="1">
        <v>160</v>
      </c>
    </row>
    <row r="45" spans="1:6" ht="18" customHeight="1">
      <c r="A45" s="1">
        <v>2</v>
      </c>
      <c r="B45" s="1">
        <v>44</v>
      </c>
      <c r="C45" s="1">
        <v>2</v>
      </c>
      <c r="D45" s="1">
        <v>1</v>
      </c>
      <c r="E45" s="1">
        <v>152</v>
      </c>
      <c r="F45" s="1">
        <v>186</v>
      </c>
    </row>
    <row r="46" spans="1:6" ht="18" customHeight="1">
      <c r="A46" s="1">
        <v>2</v>
      </c>
      <c r="B46" s="1">
        <v>45</v>
      </c>
      <c r="C46" s="1">
        <v>2</v>
      </c>
      <c r="D46" s="1">
        <v>3</v>
      </c>
      <c r="E46" s="1"/>
      <c r="F46" s="1">
        <v>127</v>
      </c>
    </row>
    <row r="47" spans="1:6" ht="18" customHeight="1">
      <c r="A47" s="1">
        <v>2</v>
      </c>
      <c r="B47" s="1">
        <v>46</v>
      </c>
      <c r="C47" s="1">
        <v>2</v>
      </c>
      <c r="D47" s="1">
        <v>3</v>
      </c>
      <c r="E47" s="1"/>
      <c r="F47" s="1">
        <v>123</v>
      </c>
    </row>
    <row r="48" spans="1:6" ht="18" customHeight="1">
      <c r="A48" s="1">
        <v>2</v>
      </c>
      <c r="B48" s="1">
        <v>47</v>
      </c>
      <c r="C48" s="1">
        <v>3</v>
      </c>
      <c r="D48" s="1">
        <v>1</v>
      </c>
      <c r="E48" s="1">
        <v>154</v>
      </c>
      <c r="F48" s="1">
        <v>244</v>
      </c>
    </row>
    <row r="49" spans="1:6" ht="18" customHeight="1">
      <c r="A49" s="1">
        <v>2</v>
      </c>
      <c r="B49" s="1">
        <v>48</v>
      </c>
      <c r="C49" s="1">
        <v>3</v>
      </c>
      <c r="D49" s="1">
        <v>3</v>
      </c>
      <c r="E49" s="1"/>
      <c r="F49" s="1">
        <v>242</v>
      </c>
    </row>
    <row r="50" spans="1:6" ht="18" customHeight="1">
      <c r="A50" s="1">
        <v>2</v>
      </c>
      <c r="B50" s="1">
        <v>49</v>
      </c>
      <c r="C50" s="1">
        <v>1</v>
      </c>
      <c r="D50" s="1">
        <v>3</v>
      </c>
      <c r="E50" s="1"/>
      <c r="F50" s="1">
        <v>189</v>
      </c>
    </row>
    <row r="51" spans="1:6" ht="18" customHeight="1">
      <c r="A51" s="1">
        <v>2</v>
      </c>
      <c r="B51" s="1">
        <v>50</v>
      </c>
      <c r="C51" s="1">
        <v>2</v>
      </c>
      <c r="D51" s="1">
        <v>1</v>
      </c>
      <c r="E51" s="1">
        <v>209</v>
      </c>
      <c r="F51" s="1">
        <v>260</v>
      </c>
    </row>
    <row r="52" spans="1:6" ht="18" customHeight="1">
      <c r="A52" s="1">
        <v>2</v>
      </c>
      <c r="B52" s="1">
        <v>51</v>
      </c>
      <c r="C52" s="1">
        <v>2</v>
      </c>
      <c r="D52" s="1">
        <v>1</v>
      </c>
      <c r="E52" s="1">
        <v>182</v>
      </c>
      <c r="F52" s="1">
        <v>256</v>
      </c>
    </row>
    <row r="53" spans="1:6" ht="18" customHeight="1">
      <c r="A53" s="1">
        <v>2</v>
      </c>
      <c r="B53" s="1">
        <v>52</v>
      </c>
      <c r="C53" s="1">
        <v>2</v>
      </c>
      <c r="D53" s="1">
        <v>1</v>
      </c>
      <c r="E53" s="1">
        <v>284</v>
      </c>
      <c r="F53" s="1">
        <v>373</v>
      </c>
    </row>
    <row r="54" spans="1:6" ht="18" customHeight="1">
      <c r="A54" s="1">
        <v>2</v>
      </c>
      <c r="B54" s="1">
        <v>53</v>
      </c>
      <c r="C54" s="1">
        <v>2</v>
      </c>
      <c r="D54" s="1">
        <v>3</v>
      </c>
      <c r="E54" s="1"/>
      <c r="F54" s="1">
        <v>122</v>
      </c>
    </row>
    <row r="55" spans="1:6" ht="18" customHeight="1">
      <c r="A55" s="1">
        <v>2</v>
      </c>
      <c r="B55" s="1">
        <v>54</v>
      </c>
      <c r="C55" s="1">
        <v>2</v>
      </c>
      <c r="D55" s="1">
        <v>3</v>
      </c>
      <c r="E55" s="1"/>
      <c r="F55" s="1">
        <v>228</v>
      </c>
    </row>
    <row r="56" spans="1:6" ht="18" customHeight="1">
      <c r="A56" s="1">
        <v>2</v>
      </c>
      <c r="B56" s="1">
        <v>55</v>
      </c>
      <c r="C56" s="1">
        <v>2</v>
      </c>
      <c r="D56" s="1">
        <v>1</v>
      </c>
      <c r="E56" s="1">
        <v>207</v>
      </c>
      <c r="F56" s="1">
        <v>233</v>
      </c>
    </row>
    <row r="57" spans="1:6" ht="18" customHeight="1">
      <c r="A57" s="1">
        <v>2</v>
      </c>
      <c r="B57" s="1">
        <v>56</v>
      </c>
      <c r="C57" s="1">
        <v>2</v>
      </c>
      <c r="D57" s="1">
        <v>1</v>
      </c>
      <c r="E57" s="1">
        <v>190</v>
      </c>
      <c r="F57" s="1">
        <v>239</v>
      </c>
    </row>
    <row r="58" spans="1:6" ht="18" customHeight="1">
      <c r="A58" s="1">
        <v>2</v>
      </c>
      <c r="B58" s="1">
        <v>57</v>
      </c>
      <c r="C58" s="1">
        <v>2</v>
      </c>
      <c r="D58" s="1">
        <v>3</v>
      </c>
      <c r="E58" s="1"/>
      <c r="F58" s="1">
        <v>247</v>
      </c>
    </row>
    <row r="59" spans="1:6" ht="18" customHeight="1">
      <c r="A59" s="1">
        <v>2</v>
      </c>
      <c r="B59" s="1">
        <v>58</v>
      </c>
      <c r="C59" s="1">
        <v>2</v>
      </c>
      <c r="D59" s="1">
        <v>1</v>
      </c>
      <c r="E59" s="1">
        <v>197</v>
      </c>
      <c r="F59" s="1">
        <v>240</v>
      </c>
    </row>
    <row r="60" spans="1:6" ht="18" customHeight="1">
      <c r="A60" s="1">
        <v>2</v>
      </c>
      <c r="B60" s="1">
        <v>59</v>
      </c>
      <c r="C60" s="1">
        <v>2</v>
      </c>
      <c r="D60" s="1">
        <v>3</v>
      </c>
      <c r="E60" s="1"/>
      <c r="F60" s="1">
        <v>168</v>
      </c>
    </row>
    <row r="61" spans="1:6" ht="18" customHeight="1">
      <c r="A61" s="1">
        <v>3</v>
      </c>
      <c r="B61" s="1">
        <v>60</v>
      </c>
      <c r="C61" s="1">
        <v>1</v>
      </c>
      <c r="D61" s="1">
        <v>3</v>
      </c>
      <c r="E61" s="1"/>
      <c r="F61" s="1">
        <v>158</v>
      </c>
    </row>
    <row r="62" spans="1:6" ht="18" customHeight="1">
      <c r="A62" s="1">
        <v>3</v>
      </c>
      <c r="B62" s="1">
        <v>61</v>
      </c>
      <c r="C62" s="1">
        <v>2</v>
      </c>
      <c r="D62" s="1">
        <v>1</v>
      </c>
      <c r="E62" s="1">
        <v>160</v>
      </c>
      <c r="F62" s="1">
        <v>206</v>
      </c>
    </row>
    <row r="63" spans="1:6" ht="18" customHeight="1">
      <c r="A63" s="1">
        <v>3</v>
      </c>
      <c r="B63" s="1">
        <v>62</v>
      </c>
      <c r="C63" s="1">
        <v>2</v>
      </c>
      <c r="D63" s="1">
        <v>3</v>
      </c>
      <c r="E63" s="1"/>
      <c r="F63" s="1">
        <v>174</v>
      </c>
    </row>
    <row r="64" spans="1:6" ht="18" customHeight="1">
      <c r="A64" s="1">
        <v>3</v>
      </c>
      <c r="B64" s="1">
        <v>63</v>
      </c>
      <c r="C64" s="1">
        <v>1</v>
      </c>
      <c r="D64" s="1">
        <v>3</v>
      </c>
      <c r="E64" s="1"/>
      <c r="F64" s="1">
        <v>110</v>
      </c>
    </row>
    <row r="65" spans="1:6" ht="18" customHeight="1">
      <c r="A65" s="1">
        <v>3</v>
      </c>
      <c r="B65" s="1">
        <v>64</v>
      </c>
      <c r="C65" s="1">
        <v>1</v>
      </c>
      <c r="D65" s="1">
        <v>1</v>
      </c>
      <c r="E65" s="1">
        <v>167</v>
      </c>
      <c r="F65" s="1">
        <v>204</v>
      </c>
    </row>
    <row r="66" spans="1:6" ht="18" customHeight="1">
      <c r="A66" s="1">
        <v>3</v>
      </c>
      <c r="B66" s="1">
        <v>65</v>
      </c>
      <c r="C66" s="1">
        <v>1</v>
      </c>
      <c r="D66" s="1">
        <v>3</v>
      </c>
      <c r="E66" s="1"/>
      <c r="F66" s="1">
        <v>142</v>
      </c>
    </row>
    <row r="67" spans="1:6" ht="18" customHeight="1">
      <c r="A67" s="1">
        <v>3</v>
      </c>
      <c r="B67" s="1">
        <v>66</v>
      </c>
      <c r="C67" s="1">
        <v>2</v>
      </c>
      <c r="D67" s="1">
        <v>3</v>
      </c>
      <c r="E67" s="1"/>
      <c r="F67" s="1">
        <v>165</v>
      </c>
    </row>
    <row r="68" spans="1:6" ht="18" customHeight="1">
      <c r="A68" s="1">
        <v>3</v>
      </c>
      <c r="B68" s="1">
        <v>67</v>
      </c>
      <c r="C68" s="1">
        <v>1</v>
      </c>
      <c r="D68" s="1">
        <v>3</v>
      </c>
      <c r="E68" s="1"/>
      <c r="F68" s="1">
        <v>202</v>
      </c>
    </row>
    <row r="69" spans="1:6" ht="18" customHeight="1">
      <c r="A69" s="1">
        <v>3</v>
      </c>
      <c r="B69" s="1">
        <v>68</v>
      </c>
      <c r="C69" s="1">
        <v>1</v>
      </c>
      <c r="D69" s="1">
        <v>1</v>
      </c>
      <c r="E69" s="1">
        <v>172</v>
      </c>
      <c r="F69" s="1">
        <v>221</v>
      </c>
    </row>
    <row r="70" spans="1:6" ht="18" customHeight="1">
      <c r="A70" s="1">
        <v>3</v>
      </c>
      <c r="B70" s="1">
        <v>69</v>
      </c>
      <c r="C70" s="1">
        <v>2</v>
      </c>
      <c r="D70" s="1">
        <v>1</v>
      </c>
      <c r="E70" s="1">
        <v>89</v>
      </c>
      <c r="F70" s="1">
        <v>110</v>
      </c>
    </row>
    <row r="71" spans="1:6" ht="18" customHeight="1">
      <c r="A71" s="1">
        <v>3</v>
      </c>
      <c r="B71" s="1">
        <v>70</v>
      </c>
      <c r="C71" s="1">
        <v>2</v>
      </c>
      <c r="D71" s="1">
        <v>1</v>
      </c>
      <c r="E71" s="1">
        <v>92</v>
      </c>
      <c r="F71" s="1">
        <v>132</v>
      </c>
    </row>
    <row r="72" spans="1:6" ht="18" customHeight="1">
      <c r="A72" s="1">
        <v>3</v>
      </c>
      <c r="B72" s="1">
        <v>71</v>
      </c>
      <c r="C72" s="1">
        <v>1</v>
      </c>
      <c r="D72" s="1">
        <v>1</v>
      </c>
      <c r="E72" s="1">
        <v>178</v>
      </c>
      <c r="F72" s="1">
        <v>203</v>
      </c>
    </row>
    <row r="73" spans="1:6" ht="18" customHeight="1">
      <c r="A73" s="1">
        <v>3</v>
      </c>
      <c r="B73" s="1">
        <v>72</v>
      </c>
      <c r="C73" s="1">
        <v>2</v>
      </c>
      <c r="D73" s="1">
        <v>3</v>
      </c>
      <c r="E73" s="1"/>
      <c r="F73" s="1">
        <v>180</v>
      </c>
    </row>
    <row r="74" spans="1:6" ht="18" customHeight="1">
      <c r="A74" s="1">
        <v>3</v>
      </c>
      <c r="B74" s="1">
        <v>73</v>
      </c>
      <c r="C74" s="1">
        <v>2</v>
      </c>
      <c r="D74" s="1">
        <v>3</v>
      </c>
      <c r="E74" s="1"/>
      <c r="F74" s="1">
        <v>175</v>
      </c>
    </row>
    <row r="75" spans="1:6" ht="18" customHeight="1">
      <c r="A75" s="1">
        <v>3</v>
      </c>
      <c r="B75" s="1">
        <v>74</v>
      </c>
      <c r="C75" s="1">
        <v>1</v>
      </c>
      <c r="D75" s="1">
        <v>1</v>
      </c>
      <c r="E75" s="1">
        <v>183</v>
      </c>
      <c r="F75" s="1">
        <v>228</v>
      </c>
    </row>
    <row r="76" spans="1:6" ht="18" customHeight="1">
      <c r="A76" s="1">
        <v>3</v>
      </c>
      <c r="B76" s="1">
        <v>75</v>
      </c>
      <c r="C76" s="1">
        <v>1</v>
      </c>
      <c r="D76" s="1">
        <v>3</v>
      </c>
      <c r="E76" s="1"/>
      <c r="F76" s="1">
        <v>195</v>
      </c>
    </row>
    <row r="77" spans="1:6" ht="18" customHeight="1">
      <c r="A77" s="1">
        <v>3</v>
      </c>
      <c r="B77" s="1">
        <v>76</v>
      </c>
      <c r="C77" s="1">
        <v>1</v>
      </c>
      <c r="D77" s="1">
        <v>3</v>
      </c>
      <c r="E77" s="1"/>
      <c r="F77" s="1">
        <v>163</v>
      </c>
    </row>
    <row r="78" spans="1:6" ht="18" customHeight="1">
      <c r="A78" s="1">
        <v>3</v>
      </c>
      <c r="B78" s="1">
        <v>77</v>
      </c>
      <c r="C78" s="1">
        <v>1</v>
      </c>
      <c r="D78" s="1">
        <v>3</v>
      </c>
      <c r="E78" s="1"/>
      <c r="F78" s="1">
        <v>243</v>
      </c>
    </row>
    <row r="79" spans="1:6" ht="18" customHeight="1">
      <c r="A79" s="1">
        <v>3</v>
      </c>
      <c r="B79" s="1">
        <v>78</v>
      </c>
      <c r="C79" s="1">
        <v>1</v>
      </c>
      <c r="D79" s="1">
        <v>1</v>
      </c>
      <c r="E79" s="1">
        <v>168</v>
      </c>
      <c r="F79" s="1">
        <v>210</v>
      </c>
    </row>
    <row r="80" spans="1:6" ht="18" customHeight="1">
      <c r="A80" s="1">
        <v>3</v>
      </c>
      <c r="B80" s="1">
        <v>79</v>
      </c>
      <c r="C80" s="1">
        <v>2</v>
      </c>
      <c r="D80" s="1">
        <v>1</v>
      </c>
      <c r="E80" s="1">
        <v>138</v>
      </c>
      <c r="F80" s="1">
        <v>184</v>
      </c>
    </row>
    <row r="81" spans="1:6" ht="18" customHeight="1">
      <c r="A81" s="1">
        <v>3</v>
      </c>
      <c r="B81" s="1">
        <v>80</v>
      </c>
      <c r="C81" s="1">
        <v>1</v>
      </c>
      <c r="D81" s="1">
        <v>1</v>
      </c>
      <c r="E81" s="1">
        <v>154</v>
      </c>
      <c r="F81" s="1">
        <v>194</v>
      </c>
    </row>
    <row r="82" spans="1:6" ht="18" customHeight="1">
      <c r="A82" s="1">
        <v>3</v>
      </c>
      <c r="B82" s="1">
        <v>81</v>
      </c>
      <c r="C82" s="1">
        <v>1</v>
      </c>
      <c r="D82" s="1">
        <v>3</v>
      </c>
      <c r="E82" s="1"/>
      <c r="F82" s="1">
        <v>199</v>
      </c>
    </row>
    <row r="83" spans="1:6" ht="18" customHeight="1">
      <c r="A83" s="1">
        <v>3</v>
      </c>
      <c r="B83" s="1">
        <v>82</v>
      </c>
      <c r="C83" s="1">
        <v>2</v>
      </c>
      <c r="D83" s="1">
        <v>1</v>
      </c>
      <c r="E83" s="1">
        <v>122</v>
      </c>
      <c r="F83" s="1">
        <v>149</v>
      </c>
    </row>
    <row r="84" spans="1:6" ht="18" customHeight="1">
      <c r="A84" s="1">
        <v>3</v>
      </c>
      <c r="B84" s="1">
        <v>83</v>
      </c>
      <c r="C84" s="1">
        <v>2</v>
      </c>
      <c r="D84" s="1">
        <v>3</v>
      </c>
      <c r="E84" s="1"/>
      <c r="F84" s="1">
        <v>175</v>
      </c>
    </row>
    <row r="85" spans="1:6" ht="18" customHeight="1">
      <c r="A85" s="1">
        <v>3</v>
      </c>
      <c r="B85" s="1">
        <v>84</v>
      </c>
      <c r="C85" s="1">
        <v>4</v>
      </c>
      <c r="D85" s="1">
        <v>1</v>
      </c>
      <c r="E85" s="1">
        <v>196</v>
      </c>
      <c r="F85" s="1">
        <v>263</v>
      </c>
    </row>
    <row r="86" spans="1:6" ht="18" customHeight="1">
      <c r="A86" s="1">
        <v>3</v>
      </c>
      <c r="B86" s="1">
        <v>85</v>
      </c>
      <c r="C86" s="1">
        <v>1</v>
      </c>
      <c r="D86" s="1">
        <v>1</v>
      </c>
      <c r="E86" s="1">
        <v>178</v>
      </c>
      <c r="F86" s="1">
        <v>223</v>
      </c>
    </row>
    <row r="87" spans="1:6" ht="18" customHeight="1">
      <c r="A87" s="1">
        <v>3</v>
      </c>
      <c r="B87" s="1">
        <v>86</v>
      </c>
      <c r="C87" s="1">
        <v>1</v>
      </c>
      <c r="D87" s="1">
        <v>3</v>
      </c>
      <c r="E87" s="1"/>
      <c r="F87" s="1">
        <v>144</v>
      </c>
    </row>
    <row r="88" spans="1:6" ht="18" customHeight="1">
      <c r="A88" s="1">
        <v>3</v>
      </c>
      <c r="B88" s="1">
        <v>87</v>
      </c>
      <c r="C88" s="1">
        <v>1</v>
      </c>
      <c r="D88" s="1">
        <v>1</v>
      </c>
      <c r="E88" s="1">
        <v>129</v>
      </c>
      <c r="F88" s="1">
        <v>175</v>
      </c>
    </row>
    <row r="89" spans="1:6" ht="18" customHeight="1">
      <c r="A89" s="1">
        <v>3</v>
      </c>
      <c r="B89" s="1">
        <v>88</v>
      </c>
      <c r="C89" s="1">
        <v>2</v>
      </c>
      <c r="D89" s="1">
        <v>3</v>
      </c>
      <c r="E89" s="1"/>
      <c r="F89" s="1">
        <v>176</v>
      </c>
    </row>
    <row r="90" spans="1:6" ht="18" customHeight="1">
      <c r="A90" s="1">
        <v>3</v>
      </c>
      <c r="B90" s="1">
        <v>89</v>
      </c>
      <c r="C90" s="1">
        <v>1</v>
      </c>
      <c r="D90" s="1">
        <v>1</v>
      </c>
      <c r="E90" s="1">
        <v>162</v>
      </c>
      <c r="F90" s="1">
        <v>196</v>
      </c>
    </row>
    <row r="91" spans="1:6" ht="18" customHeight="1">
      <c r="A91" s="1">
        <v>3</v>
      </c>
      <c r="B91" s="1">
        <v>90</v>
      </c>
      <c r="C91" s="1">
        <v>1</v>
      </c>
      <c r="D91" s="1">
        <v>1</v>
      </c>
      <c r="E91" s="1">
        <v>213</v>
      </c>
      <c r="F91" s="1">
        <v>260</v>
      </c>
    </row>
    <row r="92" spans="1:6" ht="18" customHeight="1">
      <c r="A92" s="1">
        <v>3</v>
      </c>
      <c r="B92" s="1">
        <v>91</v>
      </c>
      <c r="C92" s="1">
        <v>2</v>
      </c>
      <c r="D92" s="1">
        <v>3</v>
      </c>
      <c r="E92" s="1"/>
      <c r="F92" s="1">
        <v>154</v>
      </c>
    </row>
    <row r="93" spans="1:6" ht="18" customHeight="1">
      <c r="A93" s="1">
        <v>3</v>
      </c>
      <c r="B93" s="1">
        <v>92</v>
      </c>
      <c r="C93" s="1">
        <v>1</v>
      </c>
      <c r="D93" s="1">
        <v>3</v>
      </c>
      <c r="E93" s="1"/>
      <c r="F93" s="1">
        <v>326</v>
      </c>
    </row>
    <row r="94" spans="1:6" ht="18" customHeight="1">
      <c r="A94" s="1">
        <v>3</v>
      </c>
      <c r="B94" s="1">
        <v>93</v>
      </c>
      <c r="C94" s="1">
        <v>1</v>
      </c>
      <c r="D94" s="1">
        <v>3</v>
      </c>
      <c r="E94" s="1"/>
      <c r="F94" s="1">
        <v>225</v>
      </c>
    </row>
    <row r="95" spans="1:6" ht="18" customHeight="1">
      <c r="A95" s="1">
        <v>3</v>
      </c>
      <c r="B95" s="1">
        <v>94</v>
      </c>
      <c r="C95" s="1">
        <v>2</v>
      </c>
      <c r="D95" s="1">
        <v>1</v>
      </c>
      <c r="E95" s="1">
        <v>159</v>
      </c>
      <c r="F95" s="1">
        <v>203</v>
      </c>
    </row>
    <row r="96" spans="1:6" ht="18" customHeight="1">
      <c r="A96" s="1">
        <v>3</v>
      </c>
      <c r="B96" s="1">
        <v>95</v>
      </c>
      <c r="C96" s="1">
        <v>1</v>
      </c>
      <c r="D96" s="1">
        <v>3</v>
      </c>
      <c r="E96" s="1"/>
      <c r="F96" s="1">
        <v>226</v>
      </c>
    </row>
    <row r="97" spans="1:6" ht="18" customHeight="1">
      <c r="A97" s="1">
        <v>3</v>
      </c>
      <c r="B97" s="1">
        <v>96</v>
      </c>
      <c r="C97" s="1">
        <v>1</v>
      </c>
      <c r="D97" s="1">
        <v>1</v>
      </c>
      <c r="E97" s="1">
        <v>159</v>
      </c>
      <c r="F97" s="1">
        <v>195</v>
      </c>
    </row>
    <row r="98" spans="1:6" ht="18" customHeight="1">
      <c r="A98" s="1">
        <v>4</v>
      </c>
      <c r="B98" s="1">
        <v>97</v>
      </c>
      <c r="C98" s="1">
        <v>2</v>
      </c>
      <c r="D98" s="1">
        <v>1</v>
      </c>
      <c r="E98" s="1">
        <v>102</v>
      </c>
      <c r="F98" s="1">
        <v>151</v>
      </c>
    </row>
    <row r="99" spans="1:6" ht="18" customHeight="1">
      <c r="A99" s="1">
        <v>4</v>
      </c>
      <c r="B99" s="1">
        <v>98</v>
      </c>
      <c r="C99" s="1">
        <v>1</v>
      </c>
      <c r="D99" s="1">
        <v>1</v>
      </c>
      <c r="E99" s="1">
        <v>165</v>
      </c>
      <c r="F99" s="1">
        <v>203</v>
      </c>
    </row>
    <row r="100" spans="1:6" ht="18" customHeight="1">
      <c r="A100" s="1">
        <v>4</v>
      </c>
      <c r="B100" s="1">
        <v>99</v>
      </c>
      <c r="C100" s="1">
        <v>2</v>
      </c>
      <c r="D100" s="1">
        <v>1</v>
      </c>
      <c r="E100" s="1">
        <v>118</v>
      </c>
      <c r="F100" s="1">
        <v>149</v>
      </c>
    </row>
    <row r="101" spans="1:6" ht="18" customHeight="1">
      <c r="A101" s="1">
        <v>4</v>
      </c>
      <c r="B101" s="1">
        <v>100</v>
      </c>
      <c r="C101" s="1">
        <v>1</v>
      </c>
      <c r="D101" s="1">
        <v>3</v>
      </c>
      <c r="E101" s="1"/>
      <c r="F101" s="1">
        <v>163</v>
      </c>
    </row>
    <row r="102" spans="1:6" ht="18" customHeight="1">
      <c r="A102" s="1">
        <v>4</v>
      </c>
      <c r="B102" s="1">
        <v>101</v>
      </c>
      <c r="C102" s="1">
        <v>2</v>
      </c>
      <c r="D102" s="1">
        <v>1</v>
      </c>
      <c r="E102" s="1">
        <v>150</v>
      </c>
      <c r="F102" s="1">
        <v>193</v>
      </c>
    </row>
    <row r="103" spans="1:6" ht="18" customHeight="1">
      <c r="A103" s="1">
        <v>4</v>
      </c>
      <c r="B103" s="1">
        <v>102</v>
      </c>
      <c r="C103" s="1">
        <v>1</v>
      </c>
      <c r="D103" s="1">
        <v>3</v>
      </c>
      <c r="E103" s="1"/>
      <c r="F103" s="1">
        <v>138</v>
      </c>
    </row>
    <row r="104" spans="1:6" ht="18" customHeight="1">
      <c r="A104" s="1">
        <v>4</v>
      </c>
      <c r="B104" s="1">
        <v>103</v>
      </c>
      <c r="C104" s="1">
        <v>1</v>
      </c>
      <c r="D104" s="1">
        <v>3</v>
      </c>
      <c r="E104" s="1"/>
      <c r="F104" s="1">
        <v>282</v>
      </c>
    </row>
    <row r="105" spans="1:6" ht="18" customHeight="1">
      <c r="A105" s="1">
        <v>4</v>
      </c>
      <c r="B105" s="1">
        <v>104</v>
      </c>
      <c r="C105" s="1">
        <v>2</v>
      </c>
      <c r="D105" s="1">
        <v>1</v>
      </c>
      <c r="E105" s="1">
        <v>127</v>
      </c>
      <c r="F105" s="1">
        <v>165</v>
      </c>
    </row>
    <row r="106" spans="1:6" ht="18" customHeight="1">
      <c r="A106" s="1">
        <v>4</v>
      </c>
      <c r="B106" s="1">
        <v>105</v>
      </c>
      <c r="C106" s="1">
        <v>1</v>
      </c>
      <c r="D106" s="1">
        <v>3</v>
      </c>
      <c r="E106" s="1"/>
      <c r="F106" s="1">
        <v>232</v>
      </c>
    </row>
    <row r="107" spans="1:6" ht="18" customHeight="1">
      <c r="A107" s="1">
        <v>4</v>
      </c>
      <c r="B107" s="1">
        <v>106</v>
      </c>
      <c r="C107" s="1">
        <v>2</v>
      </c>
      <c r="D107" s="1">
        <v>3</v>
      </c>
      <c r="E107" s="1"/>
      <c r="F107" s="1">
        <v>114</v>
      </c>
    </row>
    <row r="108" spans="1:6" ht="18" customHeight="1">
      <c r="A108" s="1">
        <v>4</v>
      </c>
      <c r="B108" s="1">
        <v>107</v>
      </c>
      <c r="C108" s="1">
        <v>2</v>
      </c>
      <c r="D108" s="1">
        <v>3</v>
      </c>
      <c r="E108" s="1"/>
      <c r="F108" s="1">
        <v>106</v>
      </c>
    </row>
    <row r="109" spans="1:6" ht="18" customHeight="1">
      <c r="A109" s="1">
        <v>4</v>
      </c>
      <c r="B109" s="1">
        <v>108</v>
      </c>
      <c r="C109" s="1">
        <v>2</v>
      </c>
      <c r="D109" s="1">
        <v>1</v>
      </c>
      <c r="E109" s="1">
        <v>138</v>
      </c>
      <c r="F109" s="1">
        <v>176</v>
      </c>
    </row>
    <row r="110" spans="1:6" ht="18" customHeight="1">
      <c r="A110" s="1">
        <v>4</v>
      </c>
      <c r="B110" s="1">
        <v>109</v>
      </c>
      <c r="C110" s="1">
        <v>1</v>
      </c>
      <c r="D110" s="1">
        <v>3</v>
      </c>
      <c r="E110" s="1"/>
      <c r="F110" s="1">
        <v>183</v>
      </c>
    </row>
    <row r="111" spans="1:6" ht="18" customHeight="1">
      <c r="A111" s="1">
        <v>4</v>
      </c>
      <c r="B111" s="1">
        <v>110</v>
      </c>
      <c r="C111" s="1">
        <v>2</v>
      </c>
      <c r="D111" s="1">
        <v>1</v>
      </c>
      <c r="E111" s="1">
        <v>175</v>
      </c>
      <c r="F111" s="1">
        <v>214</v>
      </c>
    </row>
    <row r="112" spans="1:6" ht="18" customHeight="1">
      <c r="A112" s="1">
        <v>4</v>
      </c>
      <c r="B112" s="1">
        <v>111</v>
      </c>
      <c r="C112" s="1">
        <v>1</v>
      </c>
      <c r="D112" s="1">
        <v>3</v>
      </c>
      <c r="E112" s="1"/>
      <c r="F112" s="1">
        <v>189</v>
      </c>
    </row>
    <row r="113" spans="1:6" ht="18" customHeight="1">
      <c r="A113" s="1">
        <v>4</v>
      </c>
      <c r="B113" s="1">
        <v>112</v>
      </c>
      <c r="C113" s="1">
        <v>2</v>
      </c>
      <c r="D113" s="1">
        <v>1</v>
      </c>
      <c r="E113" s="1">
        <v>165</v>
      </c>
      <c r="F113" s="1">
        <v>191</v>
      </c>
    </row>
    <row r="114" spans="1:6" ht="18" customHeight="1">
      <c r="A114" s="1">
        <v>4</v>
      </c>
      <c r="B114" s="1">
        <v>113</v>
      </c>
      <c r="C114" s="1">
        <v>2</v>
      </c>
      <c r="D114" s="1">
        <v>1</v>
      </c>
      <c r="E114" s="1">
        <v>121</v>
      </c>
      <c r="F114" s="1">
        <v>146</v>
      </c>
    </row>
    <row r="115" spans="1:6" ht="18" customHeight="1">
      <c r="A115" s="1">
        <v>4</v>
      </c>
      <c r="B115" s="1">
        <v>114</v>
      </c>
      <c r="C115" s="1">
        <v>1</v>
      </c>
      <c r="D115" s="1">
        <v>3</v>
      </c>
      <c r="E115" s="1"/>
      <c r="F115" s="1">
        <v>176</v>
      </c>
    </row>
    <row r="116" spans="1:6" ht="18" customHeight="1">
      <c r="A116" s="1">
        <v>4</v>
      </c>
      <c r="B116" s="1">
        <v>115</v>
      </c>
      <c r="C116" s="1">
        <v>2</v>
      </c>
      <c r="D116" s="1">
        <v>1</v>
      </c>
      <c r="E116" s="1">
        <v>162</v>
      </c>
      <c r="F116" s="1">
        <v>203</v>
      </c>
    </row>
    <row r="117" spans="1:6" ht="18" customHeight="1">
      <c r="A117" s="1">
        <v>4</v>
      </c>
      <c r="B117" s="1">
        <v>116</v>
      </c>
      <c r="C117" s="1">
        <v>1</v>
      </c>
      <c r="D117" s="1">
        <v>3</v>
      </c>
      <c r="E117" s="1"/>
      <c r="F117" s="1">
        <v>152</v>
      </c>
    </row>
    <row r="118" spans="1:6" ht="18" customHeight="1">
      <c r="A118" s="1">
        <v>4</v>
      </c>
      <c r="B118" s="1">
        <v>117</v>
      </c>
      <c r="C118" s="1">
        <v>1</v>
      </c>
      <c r="D118" s="1">
        <v>1</v>
      </c>
      <c r="E118" s="1">
        <v>166</v>
      </c>
      <c r="F118" s="1">
        <v>198</v>
      </c>
    </row>
    <row r="119" spans="1:6" ht="18" customHeight="1">
      <c r="A119" s="1">
        <v>4</v>
      </c>
      <c r="B119" s="1">
        <v>118</v>
      </c>
      <c r="C119" s="1">
        <v>1</v>
      </c>
      <c r="D119" s="1">
        <v>3</v>
      </c>
      <c r="E119" s="1"/>
      <c r="F119" s="1">
        <v>223</v>
      </c>
    </row>
    <row r="120" spans="1:6" ht="18" customHeight="1">
      <c r="A120" s="1">
        <v>4</v>
      </c>
      <c r="B120" s="1">
        <v>119</v>
      </c>
      <c r="C120" s="1">
        <v>2</v>
      </c>
      <c r="D120" s="1">
        <v>1</v>
      </c>
      <c r="E120" s="1">
        <v>137</v>
      </c>
      <c r="F120" s="1">
        <v>178</v>
      </c>
    </row>
    <row r="121" spans="1:6" ht="18" customHeight="1">
      <c r="A121" s="1">
        <v>4</v>
      </c>
      <c r="B121" s="1">
        <v>120</v>
      </c>
      <c r="C121" s="1">
        <v>1</v>
      </c>
      <c r="D121" s="1">
        <v>1</v>
      </c>
      <c r="E121" s="1">
        <v>168</v>
      </c>
      <c r="F121" s="1">
        <v>188</v>
      </c>
    </row>
    <row r="122" spans="1:6" ht="18" customHeight="1">
      <c r="A122" s="1">
        <v>4</v>
      </c>
      <c r="B122" s="1">
        <v>121</v>
      </c>
      <c r="C122" s="1">
        <v>1</v>
      </c>
      <c r="D122" s="1">
        <v>3</v>
      </c>
      <c r="E122" s="1"/>
      <c r="F122" s="1">
        <v>205</v>
      </c>
    </row>
    <row r="123" spans="1:6" ht="18" customHeight="1">
      <c r="A123" s="1">
        <v>4</v>
      </c>
      <c r="B123" s="1">
        <v>122</v>
      </c>
      <c r="C123" s="1">
        <v>1</v>
      </c>
      <c r="D123" s="1">
        <v>1</v>
      </c>
      <c r="E123" s="1">
        <v>167</v>
      </c>
      <c r="F123" s="1">
        <v>205</v>
      </c>
    </row>
    <row r="124" spans="1:6" ht="18" customHeight="1">
      <c r="A124" s="1">
        <v>4</v>
      </c>
      <c r="B124" s="1">
        <v>123</v>
      </c>
      <c r="C124" s="1">
        <v>2</v>
      </c>
      <c r="D124" s="1">
        <v>1</v>
      </c>
      <c r="E124" s="1">
        <v>139</v>
      </c>
      <c r="F124" s="1">
        <v>163</v>
      </c>
    </row>
    <row r="125" spans="1:6" ht="18" customHeight="1">
      <c r="A125" s="1">
        <v>4</v>
      </c>
      <c r="B125" s="1">
        <v>124</v>
      </c>
      <c r="C125" s="1">
        <v>1</v>
      </c>
      <c r="D125" s="1">
        <v>1</v>
      </c>
      <c r="E125" s="1">
        <v>213</v>
      </c>
      <c r="F125" s="1">
        <v>257</v>
      </c>
    </row>
    <row r="126" spans="1:6" ht="18" customHeight="1">
      <c r="A126" s="1">
        <v>4</v>
      </c>
      <c r="B126" s="1">
        <v>125</v>
      </c>
      <c r="C126" s="1">
        <v>1</v>
      </c>
      <c r="D126" s="1">
        <v>3</v>
      </c>
      <c r="E126" s="1"/>
      <c r="F126" s="1">
        <v>192</v>
      </c>
    </row>
    <row r="127" spans="1:6" ht="18" customHeight="1">
      <c r="A127" s="1">
        <v>4</v>
      </c>
      <c r="B127" s="1">
        <v>126</v>
      </c>
      <c r="C127" s="1">
        <v>1</v>
      </c>
      <c r="D127" s="1">
        <v>3</v>
      </c>
      <c r="E127" s="1"/>
      <c r="F127" s="1">
        <v>217</v>
      </c>
    </row>
    <row r="128" spans="1:6" ht="18" customHeight="1">
      <c r="A128" s="1">
        <v>4</v>
      </c>
      <c r="B128" s="1">
        <v>127</v>
      </c>
      <c r="C128" s="1">
        <v>2</v>
      </c>
      <c r="D128" s="1">
        <v>1</v>
      </c>
      <c r="E128" s="1">
        <v>153</v>
      </c>
      <c r="F128" s="1">
        <v>187</v>
      </c>
    </row>
    <row r="129" spans="1:6" ht="18" customHeight="1">
      <c r="A129" s="1">
        <v>4</v>
      </c>
      <c r="B129" s="1">
        <v>128</v>
      </c>
      <c r="C129" s="1">
        <v>1</v>
      </c>
      <c r="D129" s="1">
        <v>1</v>
      </c>
      <c r="E129" s="1">
        <v>216</v>
      </c>
      <c r="F129" s="1">
        <v>258</v>
      </c>
    </row>
    <row r="130" spans="1:6" ht="18" customHeight="1">
      <c r="A130" s="1">
        <v>4</v>
      </c>
      <c r="B130" s="1">
        <v>129</v>
      </c>
      <c r="C130" s="1">
        <v>2</v>
      </c>
      <c r="D130" s="1">
        <v>1</v>
      </c>
      <c r="E130" s="1">
        <v>159</v>
      </c>
      <c r="F130" s="1">
        <v>195</v>
      </c>
    </row>
    <row r="131" spans="1:6" ht="18" customHeight="1">
      <c r="A131" s="1">
        <v>4</v>
      </c>
      <c r="B131" s="1">
        <v>130</v>
      </c>
      <c r="C131" s="1">
        <v>1</v>
      </c>
      <c r="D131" s="1">
        <v>3</v>
      </c>
      <c r="E131" s="1"/>
      <c r="F131" s="1">
        <v>175</v>
      </c>
    </row>
    <row r="132" spans="1:6" ht="18" customHeight="1">
      <c r="A132" s="1">
        <v>5</v>
      </c>
      <c r="B132" s="1">
        <v>131</v>
      </c>
      <c r="C132" s="1">
        <v>2</v>
      </c>
      <c r="D132" s="1">
        <v>3</v>
      </c>
      <c r="E132" s="1"/>
      <c r="F132" s="1">
        <v>136</v>
      </c>
    </row>
    <row r="133" spans="1:6" ht="18" customHeight="1">
      <c r="A133" s="1">
        <v>5</v>
      </c>
      <c r="B133" s="1">
        <v>132</v>
      </c>
      <c r="C133" s="1">
        <v>1</v>
      </c>
      <c r="D133" s="1">
        <v>3</v>
      </c>
      <c r="E133" s="1"/>
      <c r="F133" s="1">
        <v>239</v>
      </c>
    </row>
    <row r="134" spans="1:6" ht="18" customHeight="1">
      <c r="A134" s="1">
        <v>5</v>
      </c>
      <c r="B134" s="1">
        <v>133</v>
      </c>
      <c r="C134" s="1">
        <v>2</v>
      </c>
      <c r="D134" s="1">
        <v>1</v>
      </c>
      <c r="E134" s="1">
        <v>147</v>
      </c>
      <c r="F134" s="1">
        <v>188</v>
      </c>
    </row>
    <row r="135" spans="1:6" ht="18" customHeight="1">
      <c r="A135" s="1">
        <v>5</v>
      </c>
      <c r="B135" s="1">
        <v>134</v>
      </c>
      <c r="C135" s="1">
        <v>2</v>
      </c>
      <c r="D135" s="1">
        <v>3</v>
      </c>
      <c r="E135" s="1"/>
      <c r="F135" s="1">
        <v>138</v>
      </c>
    </row>
    <row r="136" spans="1:6" ht="18" customHeight="1">
      <c r="A136" s="1">
        <v>5</v>
      </c>
      <c r="B136" s="1">
        <v>135</v>
      </c>
      <c r="C136" s="1">
        <v>1</v>
      </c>
      <c r="D136" s="1">
        <v>1</v>
      </c>
      <c r="E136" s="1">
        <v>172</v>
      </c>
      <c r="F136" s="1">
        <v>224</v>
      </c>
    </row>
    <row r="137" spans="1:6" ht="18" customHeight="1">
      <c r="A137" s="1">
        <v>5</v>
      </c>
      <c r="B137" s="1">
        <v>136</v>
      </c>
      <c r="C137" s="1">
        <v>1</v>
      </c>
      <c r="D137" s="1">
        <v>3</v>
      </c>
      <c r="E137" s="1"/>
      <c r="F137" s="1">
        <v>235</v>
      </c>
    </row>
    <row r="138" spans="1:6" ht="18" customHeight="1">
      <c r="A138" s="1">
        <v>5</v>
      </c>
      <c r="B138" s="1">
        <v>137</v>
      </c>
      <c r="C138" s="1">
        <v>1</v>
      </c>
      <c r="D138" s="1">
        <v>1</v>
      </c>
      <c r="E138" s="1">
        <v>186</v>
      </c>
      <c r="F138" s="1">
        <v>238</v>
      </c>
    </row>
    <row r="139" spans="1:6" ht="18" customHeight="1">
      <c r="A139" s="1">
        <v>5</v>
      </c>
      <c r="B139" s="1">
        <v>138</v>
      </c>
      <c r="C139" s="1">
        <v>1</v>
      </c>
      <c r="D139" s="1">
        <v>3</v>
      </c>
      <c r="E139" s="1"/>
      <c r="F139" s="1">
        <v>224</v>
      </c>
    </row>
    <row r="140" spans="1:6" ht="18" customHeight="1">
      <c r="A140" s="1">
        <v>5</v>
      </c>
      <c r="B140" s="1">
        <v>139</v>
      </c>
      <c r="C140" s="1">
        <v>2</v>
      </c>
      <c r="D140" s="1">
        <v>1</v>
      </c>
      <c r="E140" s="1">
        <v>130</v>
      </c>
      <c r="F140" s="1">
        <v>179</v>
      </c>
    </row>
    <row r="141" spans="1:6" ht="18" customHeight="1">
      <c r="A141" s="1">
        <v>5</v>
      </c>
      <c r="B141" s="1">
        <v>140</v>
      </c>
      <c r="C141" s="1">
        <v>1</v>
      </c>
      <c r="D141" s="1">
        <v>3</v>
      </c>
      <c r="E141" s="1"/>
      <c r="F141" s="1">
        <v>126</v>
      </c>
    </row>
    <row r="142" spans="1:6" ht="18" customHeight="1">
      <c r="A142" s="1">
        <v>5</v>
      </c>
      <c r="B142" s="1">
        <v>141</v>
      </c>
      <c r="C142" s="1">
        <v>1</v>
      </c>
      <c r="D142" s="1">
        <v>1</v>
      </c>
      <c r="E142" s="1">
        <v>176</v>
      </c>
      <c r="F142" s="1">
        <v>223</v>
      </c>
    </row>
    <row r="143" spans="1:6" ht="18" customHeight="1">
      <c r="A143" s="1">
        <v>5</v>
      </c>
      <c r="B143" s="1">
        <v>142</v>
      </c>
      <c r="C143" s="1">
        <v>1</v>
      </c>
      <c r="D143" s="1">
        <v>3</v>
      </c>
      <c r="E143" s="1"/>
      <c r="F143" s="1">
        <v>174</v>
      </c>
    </row>
    <row r="144" spans="1:6" ht="18" customHeight="1">
      <c r="A144" s="1">
        <v>5</v>
      </c>
      <c r="B144" s="1">
        <v>143</v>
      </c>
      <c r="C144" s="1">
        <v>2</v>
      </c>
      <c r="D144" s="1">
        <v>3</v>
      </c>
      <c r="E144" s="1"/>
      <c r="F144" s="1">
        <v>120</v>
      </c>
    </row>
    <row r="145" spans="1:6" ht="18" customHeight="1">
      <c r="A145" s="1">
        <v>5</v>
      </c>
      <c r="B145" s="1">
        <v>144</v>
      </c>
      <c r="C145" s="1">
        <v>1</v>
      </c>
      <c r="D145" s="1">
        <v>1</v>
      </c>
      <c r="E145" s="1">
        <v>154</v>
      </c>
      <c r="F145" s="1">
        <v>185</v>
      </c>
    </row>
    <row r="146" spans="1:6" ht="18" customHeight="1">
      <c r="A146" s="1">
        <v>5</v>
      </c>
      <c r="B146" s="1">
        <v>145</v>
      </c>
      <c r="C146" s="1">
        <v>2</v>
      </c>
      <c r="D146" s="1">
        <v>1</v>
      </c>
      <c r="E146" s="1">
        <v>117</v>
      </c>
      <c r="F146" s="1">
        <v>137</v>
      </c>
    </row>
    <row r="147" spans="1:6" ht="18" customHeight="1">
      <c r="A147" s="1">
        <v>5</v>
      </c>
      <c r="B147" s="1">
        <v>146</v>
      </c>
      <c r="C147" s="1">
        <v>1</v>
      </c>
      <c r="D147" s="1">
        <v>3</v>
      </c>
      <c r="E147" s="1"/>
      <c r="F147" s="1">
        <v>189</v>
      </c>
    </row>
    <row r="148" spans="1:6" ht="18" customHeight="1">
      <c r="A148" s="1">
        <v>5</v>
      </c>
      <c r="B148" s="1">
        <v>147</v>
      </c>
      <c r="C148" s="1">
        <v>1</v>
      </c>
      <c r="D148" s="1">
        <v>1</v>
      </c>
      <c r="E148" s="1">
        <v>171</v>
      </c>
      <c r="F148" s="1">
        <v>210</v>
      </c>
    </row>
    <row r="149" spans="1:6" ht="18" customHeight="1">
      <c r="A149" s="1">
        <v>5</v>
      </c>
      <c r="B149" s="1">
        <v>148</v>
      </c>
      <c r="C149" s="1">
        <v>2</v>
      </c>
      <c r="D149" s="1">
        <v>1</v>
      </c>
      <c r="E149" s="1">
        <v>149</v>
      </c>
      <c r="F149" s="1">
        <v>210</v>
      </c>
    </row>
    <row r="150" spans="1:6" ht="18" customHeight="1">
      <c r="A150" s="1">
        <v>5</v>
      </c>
      <c r="B150" s="1">
        <v>149</v>
      </c>
      <c r="C150" s="1">
        <v>2</v>
      </c>
      <c r="D150" s="1">
        <v>3</v>
      </c>
      <c r="E150" s="1"/>
      <c r="F150" s="1">
        <v>142</v>
      </c>
    </row>
    <row r="151" spans="1:6" ht="18" customHeight="1">
      <c r="A151" s="1">
        <v>5</v>
      </c>
      <c r="B151" s="1">
        <v>150</v>
      </c>
      <c r="C151" s="1">
        <v>2</v>
      </c>
      <c r="D151" s="1">
        <v>1</v>
      </c>
      <c r="E151" s="1">
        <v>127</v>
      </c>
      <c r="F151" s="1">
        <v>172</v>
      </c>
    </row>
    <row r="152" spans="1:6" ht="18" customHeight="1">
      <c r="A152" s="1">
        <v>5</v>
      </c>
      <c r="B152" s="1">
        <v>151</v>
      </c>
      <c r="C152" s="1">
        <v>1</v>
      </c>
      <c r="D152" s="1">
        <v>1</v>
      </c>
      <c r="E152" s="1">
        <v>202</v>
      </c>
      <c r="F152" s="1">
        <v>274</v>
      </c>
    </row>
    <row r="153" spans="1:6" ht="18" customHeight="1">
      <c r="A153" s="1">
        <v>5</v>
      </c>
      <c r="B153" s="1">
        <v>152</v>
      </c>
      <c r="C153" s="1">
        <v>1</v>
      </c>
      <c r="D153" s="1">
        <v>1</v>
      </c>
      <c r="E153" s="1">
        <v>238</v>
      </c>
      <c r="F153" s="1">
        <v>277</v>
      </c>
    </row>
    <row r="154" spans="1:6" ht="18" customHeight="1">
      <c r="A154" s="1">
        <v>5</v>
      </c>
      <c r="B154" s="1">
        <v>153</v>
      </c>
      <c r="C154" s="1">
        <v>1</v>
      </c>
      <c r="D154" s="1">
        <v>1</v>
      </c>
      <c r="E154" s="1">
        <v>193</v>
      </c>
      <c r="F154" s="1">
        <v>240</v>
      </c>
    </row>
    <row r="155" spans="1:6" ht="18" customHeight="1">
      <c r="A155" s="1">
        <v>5</v>
      </c>
      <c r="B155" s="1">
        <v>154</v>
      </c>
      <c r="C155" s="1">
        <v>1</v>
      </c>
      <c r="D155" s="1">
        <v>1</v>
      </c>
      <c r="E155" s="1">
        <v>147</v>
      </c>
      <c r="F155" s="1">
        <v>168</v>
      </c>
    </row>
    <row r="156" spans="1:6" ht="18" customHeight="1">
      <c r="A156" s="1">
        <v>5</v>
      </c>
      <c r="B156" s="1">
        <v>155</v>
      </c>
      <c r="C156" s="1">
        <v>2</v>
      </c>
      <c r="D156" s="1">
        <v>1</v>
      </c>
      <c r="E156" s="1">
        <v>112</v>
      </c>
      <c r="F156" s="1">
        <v>132</v>
      </c>
    </row>
    <row r="157" spans="1:6" ht="18" customHeight="1">
      <c r="A157" s="1">
        <v>5</v>
      </c>
      <c r="B157" s="1">
        <v>156</v>
      </c>
      <c r="C157" s="1">
        <v>2</v>
      </c>
      <c r="D157" s="1">
        <v>3</v>
      </c>
      <c r="E157" s="1"/>
      <c r="F157" s="1">
        <v>158</v>
      </c>
    </row>
    <row r="158" spans="1:6" ht="18" customHeight="1">
      <c r="A158" s="1">
        <v>5</v>
      </c>
      <c r="B158" s="1">
        <v>157</v>
      </c>
      <c r="C158" s="1">
        <v>1</v>
      </c>
      <c r="D158" s="1">
        <v>3</v>
      </c>
      <c r="E158" s="1"/>
      <c r="F158" s="1">
        <v>200</v>
      </c>
    </row>
    <row r="159" spans="1:6" ht="18" customHeight="1">
      <c r="A159" s="1">
        <v>5</v>
      </c>
      <c r="B159" s="1">
        <v>158</v>
      </c>
      <c r="C159" s="1">
        <v>1</v>
      </c>
      <c r="D159" s="1">
        <v>1</v>
      </c>
      <c r="E159" s="1">
        <v>226</v>
      </c>
      <c r="F159" s="1">
        <v>284</v>
      </c>
    </row>
    <row r="160" spans="1:6" ht="18" customHeight="1">
      <c r="A160" s="1">
        <v>5</v>
      </c>
      <c r="B160" s="1">
        <v>159</v>
      </c>
      <c r="C160" s="1">
        <v>1</v>
      </c>
      <c r="D160" s="1">
        <v>3</v>
      </c>
      <c r="E160" s="1"/>
      <c r="F160" s="1">
        <v>177</v>
      </c>
    </row>
    <row r="161" spans="1:6" ht="18" customHeight="1">
      <c r="A161" s="1">
        <v>5</v>
      </c>
      <c r="B161" s="1">
        <v>160</v>
      </c>
      <c r="C161" s="1">
        <v>1</v>
      </c>
      <c r="D161" s="1">
        <v>3</v>
      </c>
      <c r="E161" s="1"/>
      <c r="F161" s="1">
        <v>201</v>
      </c>
    </row>
    <row r="162" spans="1:6" ht="18" customHeight="1">
      <c r="A162" s="1">
        <v>5</v>
      </c>
      <c r="B162" s="1">
        <v>161</v>
      </c>
      <c r="C162" s="1">
        <v>2</v>
      </c>
      <c r="D162" s="1">
        <v>1</v>
      </c>
      <c r="E162" s="1">
        <v>96</v>
      </c>
      <c r="F162" s="1">
        <v>114</v>
      </c>
    </row>
    <row r="163" spans="1:6" ht="18" customHeight="1">
      <c r="A163" s="1">
        <v>6</v>
      </c>
      <c r="B163" s="1">
        <v>162</v>
      </c>
      <c r="C163" s="1">
        <v>1</v>
      </c>
      <c r="D163" s="1">
        <v>3</v>
      </c>
      <c r="E163" s="1"/>
      <c r="F163" s="1">
        <v>192</v>
      </c>
    </row>
    <row r="164" spans="1:6" ht="18" customHeight="1">
      <c r="A164" s="1">
        <v>6</v>
      </c>
      <c r="B164" s="1">
        <v>163</v>
      </c>
      <c r="C164" s="1">
        <v>2</v>
      </c>
      <c r="D164" s="1">
        <v>1</v>
      </c>
      <c r="E164" s="1">
        <v>144</v>
      </c>
      <c r="F164" s="1">
        <v>188</v>
      </c>
    </row>
    <row r="165" spans="1:6" ht="18" customHeight="1">
      <c r="A165" s="1">
        <v>6</v>
      </c>
      <c r="B165" s="1">
        <v>164</v>
      </c>
      <c r="C165" s="1">
        <v>2</v>
      </c>
      <c r="D165" s="1">
        <v>3</v>
      </c>
      <c r="E165" s="1"/>
      <c r="F165" s="1">
        <v>158</v>
      </c>
    </row>
    <row r="166" spans="1:6" ht="18" customHeight="1">
      <c r="A166" s="1">
        <v>6</v>
      </c>
      <c r="B166" s="1">
        <v>165</v>
      </c>
      <c r="C166" s="1">
        <v>2</v>
      </c>
      <c r="D166" s="1">
        <v>1</v>
      </c>
      <c r="E166" s="1">
        <v>142</v>
      </c>
      <c r="F166" s="1">
        <v>191</v>
      </c>
    </row>
    <row r="167" spans="1:6" ht="18" customHeight="1">
      <c r="A167" s="1">
        <v>6</v>
      </c>
      <c r="B167" s="1">
        <v>166</v>
      </c>
      <c r="C167" s="1">
        <v>2</v>
      </c>
      <c r="D167" s="1">
        <v>3</v>
      </c>
      <c r="E167" s="1"/>
      <c r="F167" s="1">
        <v>209</v>
      </c>
    </row>
    <row r="168" spans="1:6" ht="18" customHeight="1">
      <c r="A168" s="1">
        <v>6</v>
      </c>
      <c r="B168" s="1">
        <v>167</v>
      </c>
      <c r="C168" s="1">
        <v>1</v>
      </c>
      <c r="D168" s="1">
        <v>3</v>
      </c>
      <c r="E168" s="1"/>
      <c r="F168" s="1">
        <v>204</v>
      </c>
    </row>
    <row r="169" spans="1:6" ht="18" customHeight="1">
      <c r="A169" s="1">
        <v>6</v>
      </c>
      <c r="B169" s="1">
        <v>168</v>
      </c>
      <c r="C169" s="1">
        <v>2</v>
      </c>
      <c r="D169" s="1">
        <v>1</v>
      </c>
      <c r="E169" s="1">
        <v>124</v>
      </c>
      <c r="F169" s="1">
        <v>159</v>
      </c>
    </row>
    <row r="170" spans="1:6" ht="18" customHeight="1">
      <c r="A170" s="1">
        <v>6</v>
      </c>
      <c r="B170" s="1">
        <v>169</v>
      </c>
      <c r="C170" s="1">
        <v>1</v>
      </c>
      <c r="D170" s="1">
        <v>1</v>
      </c>
      <c r="E170" s="1">
        <v>143</v>
      </c>
      <c r="F170" s="1">
        <v>178</v>
      </c>
    </row>
    <row r="171" spans="1:6" ht="18" customHeight="1">
      <c r="A171" s="1">
        <v>6</v>
      </c>
      <c r="B171" s="1">
        <v>170</v>
      </c>
      <c r="C171" s="1">
        <v>1</v>
      </c>
      <c r="D171" s="1">
        <v>3</v>
      </c>
      <c r="E171" s="1"/>
      <c r="F171" s="1">
        <v>178</v>
      </c>
    </row>
    <row r="172" spans="1:6" ht="18" customHeight="1">
      <c r="A172" s="1">
        <v>6</v>
      </c>
      <c r="B172" s="1">
        <v>171</v>
      </c>
      <c r="C172" s="1">
        <v>2</v>
      </c>
      <c r="D172" s="1">
        <v>1</v>
      </c>
      <c r="E172" s="1">
        <v>119</v>
      </c>
      <c r="F172" s="1">
        <v>148</v>
      </c>
    </row>
    <row r="173" spans="1:6" ht="18" customHeight="1">
      <c r="A173" s="1">
        <v>6</v>
      </c>
      <c r="B173" s="1">
        <v>172</v>
      </c>
      <c r="C173" s="1">
        <v>1</v>
      </c>
      <c r="D173" s="1">
        <v>3</v>
      </c>
      <c r="E173" s="1"/>
      <c r="F173" s="1">
        <v>191</v>
      </c>
    </row>
    <row r="174" spans="1:6" ht="18" customHeight="1">
      <c r="A174" s="1">
        <v>6</v>
      </c>
      <c r="B174" s="1">
        <v>173</v>
      </c>
      <c r="C174" s="1">
        <v>1</v>
      </c>
      <c r="D174" s="1">
        <v>1</v>
      </c>
      <c r="E174" s="1">
        <v>189</v>
      </c>
      <c r="F174" s="1">
        <v>234</v>
      </c>
    </row>
    <row r="175" spans="1:6" ht="18" customHeight="1">
      <c r="A175" s="1">
        <v>6</v>
      </c>
      <c r="B175" s="1">
        <v>174</v>
      </c>
      <c r="C175" s="1">
        <v>1</v>
      </c>
      <c r="D175" s="1">
        <v>3</v>
      </c>
      <c r="E175" s="1"/>
      <c r="F175" s="1">
        <v>227</v>
      </c>
    </row>
    <row r="176" spans="1:6" ht="18" customHeight="1">
      <c r="A176" s="1">
        <v>6</v>
      </c>
      <c r="B176" s="1">
        <v>175</v>
      </c>
      <c r="C176" s="1">
        <v>2</v>
      </c>
      <c r="D176" s="1">
        <v>1</v>
      </c>
      <c r="E176" s="1">
        <v>116</v>
      </c>
      <c r="F176" s="1">
        <v>152</v>
      </c>
    </row>
    <row r="177" spans="1:6" ht="18" customHeight="1">
      <c r="A177" s="1">
        <v>6</v>
      </c>
      <c r="B177" s="1">
        <v>176</v>
      </c>
      <c r="C177" s="1">
        <v>2</v>
      </c>
      <c r="D177" s="1">
        <v>3</v>
      </c>
      <c r="E177" s="1"/>
      <c r="F177" s="1">
        <v>116</v>
      </c>
    </row>
    <row r="178" spans="1:6" ht="18" customHeight="1">
      <c r="A178" s="1">
        <v>6</v>
      </c>
      <c r="B178" s="1">
        <v>177</v>
      </c>
      <c r="C178" s="1">
        <v>1</v>
      </c>
      <c r="D178" s="1">
        <v>1</v>
      </c>
      <c r="E178" s="1">
        <v>231</v>
      </c>
      <c r="F178" s="1">
        <v>268</v>
      </c>
    </row>
    <row r="179" spans="1:6" ht="18" customHeight="1">
      <c r="A179" s="1">
        <v>6</v>
      </c>
      <c r="B179" s="1">
        <v>178</v>
      </c>
      <c r="C179" s="1">
        <v>1</v>
      </c>
      <c r="D179" s="1">
        <v>3</v>
      </c>
      <c r="E179" s="1"/>
      <c r="F179" s="1">
        <v>152</v>
      </c>
    </row>
    <row r="180" spans="1:6" ht="18" customHeight="1">
      <c r="A180" s="1">
        <v>6</v>
      </c>
      <c r="B180" s="1">
        <v>179</v>
      </c>
      <c r="C180" s="1">
        <v>2</v>
      </c>
      <c r="D180" s="1">
        <v>3</v>
      </c>
      <c r="E180" s="1"/>
      <c r="F180" s="1">
        <v>128</v>
      </c>
    </row>
    <row r="181" spans="1:6" ht="18" customHeight="1">
      <c r="A181" s="1">
        <v>6</v>
      </c>
      <c r="B181" s="1">
        <v>180</v>
      </c>
      <c r="C181" s="1">
        <v>2</v>
      </c>
      <c r="D181" s="1">
        <v>1</v>
      </c>
      <c r="E181" s="1">
        <v>127</v>
      </c>
      <c r="F181" s="1">
        <v>162</v>
      </c>
    </row>
    <row r="182" spans="1:6" ht="18" customHeight="1">
      <c r="A182" s="1">
        <v>6</v>
      </c>
      <c r="B182" s="1">
        <v>181</v>
      </c>
      <c r="C182" s="1">
        <v>1</v>
      </c>
      <c r="D182" s="1">
        <v>3</v>
      </c>
      <c r="E182" s="1"/>
      <c r="F182" s="1">
        <v>204</v>
      </c>
    </row>
    <row r="183" spans="1:6" ht="18" customHeight="1">
      <c r="A183" s="1">
        <v>6</v>
      </c>
      <c r="B183" s="1">
        <v>182</v>
      </c>
      <c r="C183" s="1">
        <v>2</v>
      </c>
      <c r="D183" s="1">
        <v>3</v>
      </c>
      <c r="E183" s="1"/>
      <c r="F183" s="1">
        <v>207</v>
      </c>
    </row>
    <row r="184" spans="1:6" ht="18" customHeight="1">
      <c r="A184" s="1">
        <v>6</v>
      </c>
      <c r="B184" s="1">
        <v>183</v>
      </c>
      <c r="C184" s="1">
        <v>1</v>
      </c>
      <c r="D184" s="1">
        <v>1</v>
      </c>
      <c r="E184" s="1">
        <v>145</v>
      </c>
      <c r="F184" s="1">
        <v>199</v>
      </c>
    </row>
    <row r="185" spans="1:6" ht="18" customHeight="1">
      <c r="A185" s="1">
        <v>6</v>
      </c>
      <c r="B185" s="1">
        <v>184</v>
      </c>
      <c r="C185" s="1">
        <v>2</v>
      </c>
      <c r="D185" s="1">
        <v>3</v>
      </c>
      <c r="E185" s="1"/>
      <c r="F185" s="1">
        <v>105</v>
      </c>
    </row>
    <row r="186" spans="1:6" ht="18" customHeight="1">
      <c r="A186" s="1">
        <v>6</v>
      </c>
      <c r="B186" s="1">
        <v>185</v>
      </c>
      <c r="C186" s="1">
        <v>2</v>
      </c>
      <c r="D186" s="1">
        <v>1</v>
      </c>
      <c r="E186" s="1">
        <v>112</v>
      </c>
      <c r="F186" s="1">
        <v>154</v>
      </c>
    </row>
    <row r="187" spans="1:6" ht="18" customHeight="1">
      <c r="A187" s="1">
        <v>6</v>
      </c>
      <c r="B187" s="1">
        <v>186</v>
      </c>
      <c r="C187" s="1">
        <v>1</v>
      </c>
      <c r="D187" s="1">
        <v>1</v>
      </c>
      <c r="E187" s="1">
        <v>163</v>
      </c>
      <c r="F187" s="1">
        <v>197</v>
      </c>
    </row>
    <row r="188" spans="1:6" ht="18" customHeight="1">
      <c r="A188" s="1">
        <v>6</v>
      </c>
      <c r="B188" s="1">
        <v>187</v>
      </c>
      <c r="C188" s="1">
        <v>2</v>
      </c>
      <c r="D188" s="1">
        <v>3</v>
      </c>
      <c r="E188" s="1"/>
      <c r="F188" s="1">
        <v>184</v>
      </c>
    </row>
    <row r="189" spans="1:6" ht="18" customHeight="1">
      <c r="A189" s="1">
        <v>6</v>
      </c>
      <c r="B189" s="1">
        <v>188</v>
      </c>
      <c r="C189" s="1">
        <v>1</v>
      </c>
      <c r="D189" s="1">
        <v>1</v>
      </c>
      <c r="E189" s="1">
        <v>215</v>
      </c>
      <c r="F189" s="1">
        <v>261</v>
      </c>
    </row>
    <row r="190" spans="1:6" ht="18" customHeight="1">
      <c r="A190" s="1">
        <v>6</v>
      </c>
      <c r="B190" s="1">
        <v>189</v>
      </c>
      <c r="C190" s="1">
        <v>1</v>
      </c>
      <c r="D190" s="1">
        <v>1</v>
      </c>
      <c r="E190" s="1">
        <v>164</v>
      </c>
      <c r="F190" s="1">
        <v>214</v>
      </c>
    </row>
    <row r="191" spans="1:6" ht="18" customHeight="1">
      <c r="A191" s="1">
        <v>6</v>
      </c>
      <c r="B191" s="1">
        <v>190</v>
      </c>
      <c r="C191" s="1">
        <v>2</v>
      </c>
      <c r="D191" s="1">
        <v>3</v>
      </c>
      <c r="E191" s="1"/>
      <c r="F191" s="1">
        <v>143</v>
      </c>
    </row>
    <row r="192" spans="1:6" ht="18" customHeight="1">
      <c r="A192" s="1">
        <v>6</v>
      </c>
      <c r="B192" s="1">
        <v>191</v>
      </c>
      <c r="C192" s="1">
        <v>2</v>
      </c>
      <c r="D192" s="1">
        <v>1</v>
      </c>
      <c r="E192" s="1">
        <v>110</v>
      </c>
      <c r="F192" s="1">
        <v>140</v>
      </c>
    </row>
    <row r="193" spans="1:6" ht="18" customHeight="1">
      <c r="A193" s="1">
        <v>7</v>
      </c>
      <c r="B193" s="1">
        <v>192</v>
      </c>
      <c r="C193" s="1">
        <v>2</v>
      </c>
      <c r="D193" s="1">
        <v>1</v>
      </c>
      <c r="E193" s="1">
        <v>120</v>
      </c>
      <c r="F193" s="1">
        <v>152</v>
      </c>
    </row>
    <row r="194" spans="1:6" ht="18" customHeight="1">
      <c r="A194" s="1">
        <v>7</v>
      </c>
      <c r="B194" s="1">
        <v>193</v>
      </c>
      <c r="C194" s="1">
        <v>1</v>
      </c>
      <c r="D194" s="1">
        <v>1</v>
      </c>
      <c r="E194" s="1">
        <v>182</v>
      </c>
      <c r="F194" s="1">
        <v>228</v>
      </c>
    </row>
    <row r="195" spans="1:6" ht="18" customHeight="1">
      <c r="A195" s="1">
        <v>7</v>
      </c>
      <c r="B195" s="1">
        <v>194</v>
      </c>
      <c r="C195" s="1">
        <v>1</v>
      </c>
      <c r="D195" s="1">
        <v>3</v>
      </c>
      <c r="E195" s="1"/>
      <c r="F195" s="1">
        <v>224</v>
      </c>
    </row>
    <row r="196" spans="1:6" ht="18" customHeight="1">
      <c r="A196" s="1">
        <v>7</v>
      </c>
      <c r="B196" s="1">
        <v>195</v>
      </c>
      <c r="C196" s="1">
        <v>1</v>
      </c>
      <c r="D196" s="1">
        <v>1</v>
      </c>
      <c r="E196" s="1">
        <v>195</v>
      </c>
      <c r="F196" s="1">
        <v>233</v>
      </c>
    </row>
    <row r="197" spans="1:6" ht="18" customHeight="1">
      <c r="A197" s="1">
        <v>7</v>
      </c>
      <c r="B197" s="1">
        <v>196</v>
      </c>
      <c r="C197" s="1">
        <v>1</v>
      </c>
      <c r="D197" s="1">
        <v>1</v>
      </c>
      <c r="E197" s="1">
        <v>188</v>
      </c>
      <c r="F197" s="1">
        <v>233</v>
      </c>
    </row>
    <row r="198" spans="1:6" ht="18" customHeight="1">
      <c r="A198" s="1">
        <v>7</v>
      </c>
      <c r="B198" s="1">
        <v>197</v>
      </c>
      <c r="C198" s="1">
        <v>1</v>
      </c>
      <c r="D198" s="1">
        <v>3</v>
      </c>
      <c r="E198" s="1"/>
      <c r="F198" s="1">
        <v>164</v>
      </c>
    </row>
    <row r="199" spans="1:6" ht="18" customHeight="1">
      <c r="A199" s="1">
        <v>7</v>
      </c>
      <c r="B199" s="1">
        <v>198</v>
      </c>
      <c r="C199" s="1">
        <v>2</v>
      </c>
      <c r="D199" s="1">
        <v>3</v>
      </c>
      <c r="E199" s="1"/>
      <c r="F199" s="1">
        <v>112</v>
      </c>
    </row>
    <row r="200" spans="1:6" ht="18" customHeight="1">
      <c r="A200" s="1">
        <v>7</v>
      </c>
      <c r="B200" s="1">
        <v>199</v>
      </c>
      <c r="C200" s="1">
        <v>2</v>
      </c>
      <c r="D200" s="1">
        <v>3</v>
      </c>
      <c r="E200" s="1"/>
      <c r="F200" s="1">
        <v>162</v>
      </c>
    </row>
    <row r="201" spans="1:6" ht="18" customHeight="1">
      <c r="A201" s="1">
        <v>7</v>
      </c>
      <c r="B201" s="1">
        <v>200</v>
      </c>
      <c r="C201" s="1">
        <v>1</v>
      </c>
      <c r="D201" s="1">
        <v>1</v>
      </c>
      <c r="E201" s="1">
        <v>167</v>
      </c>
      <c r="F201" s="1">
        <v>205</v>
      </c>
    </row>
    <row r="202" spans="1:6" ht="18" customHeight="1">
      <c r="A202" s="1">
        <v>7</v>
      </c>
      <c r="B202" s="1">
        <v>201</v>
      </c>
      <c r="C202" s="1">
        <v>1</v>
      </c>
      <c r="D202" s="1">
        <v>3</v>
      </c>
      <c r="E202" s="1"/>
      <c r="F202" s="1">
        <v>185</v>
      </c>
    </row>
    <row r="203" spans="1:6" ht="18" customHeight="1">
      <c r="A203" s="1">
        <v>7</v>
      </c>
      <c r="B203" s="1">
        <v>202</v>
      </c>
      <c r="C203" s="1">
        <v>1</v>
      </c>
      <c r="D203" s="1">
        <v>1</v>
      </c>
      <c r="E203" s="1">
        <v>149</v>
      </c>
      <c r="F203" s="1">
        <v>193</v>
      </c>
    </row>
    <row r="204" spans="1:6" ht="18" customHeight="1">
      <c r="A204" s="1">
        <v>7</v>
      </c>
      <c r="B204" s="1">
        <v>203</v>
      </c>
      <c r="C204" s="1">
        <v>1</v>
      </c>
      <c r="D204" s="1">
        <v>1</v>
      </c>
      <c r="E204" s="1">
        <v>161</v>
      </c>
      <c r="F204" s="1">
        <v>187</v>
      </c>
    </row>
    <row r="205" spans="1:7" ht="18" customHeight="1">
      <c r="A205" s="1">
        <v>7</v>
      </c>
      <c r="B205" s="1">
        <v>204</v>
      </c>
      <c r="C205" s="1">
        <v>1</v>
      </c>
      <c r="D205" s="1">
        <v>3</v>
      </c>
      <c r="E205" s="1"/>
      <c r="F205" s="1">
        <v>157</v>
      </c>
      <c r="G205" t="s">
        <v>15</v>
      </c>
    </row>
    <row r="206" spans="1:6" ht="18" customHeight="1">
      <c r="A206" s="1">
        <v>7</v>
      </c>
      <c r="B206" s="1">
        <v>205</v>
      </c>
      <c r="C206" s="1">
        <v>1</v>
      </c>
      <c r="D206" s="1">
        <v>1</v>
      </c>
      <c r="E206" s="1">
        <v>203</v>
      </c>
      <c r="F206" s="1">
        <v>245</v>
      </c>
    </row>
    <row r="207" spans="1:6" ht="18" customHeight="1">
      <c r="A207" s="1">
        <v>7</v>
      </c>
      <c r="B207" s="1">
        <v>206</v>
      </c>
      <c r="C207" s="1">
        <v>2</v>
      </c>
      <c r="D207" s="1">
        <v>3</v>
      </c>
      <c r="E207" s="1"/>
      <c r="F207" s="1">
        <v>188</v>
      </c>
    </row>
    <row r="208" spans="1:6" ht="18" customHeight="1">
      <c r="A208" s="1">
        <v>7</v>
      </c>
      <c r="B208" s="1">
        <v>207</v>
      </c>
      <c r="C208" s="1">
        <v>2</v>
      </c>
      <c r="D208" s="1">
        <v>1</v>
      </c>
      <c r="E208" s="1">
        <v>143</v>
      </c>
      <c r="F208" s="1">
        <v>192</v>
      </c>
    </row>
    <row r="209" spans="1:7" ht="18" customHeight="1">
      <c r="A209" s="1">
        <v>7</v>
      </c>
      <c r="B209" s="1">
        <v>208</v>
      </c>
      <c r="C209" s="1">
        <v>2</v>
      </c>
      <c r="D209" s="1">
        <v>1</v>
      </c>
      <c r="E209" s="1">
        <v>191</v>
      </c>
      <c r="F209" s="1">
        <v>227</v>
      </c>
      <c r="G209" t="s">
        <v>16</v>
      </c>
    </row>
    <row r="210" spans="1:6" ht="18" customHeight="1">
      <c r="A210" s="1">
        <v>7</v>
      </c>
      <c r="B210" s="1">
        <v>209</v>
      </c>
      <c r="C210" s="1">
        <v>2</v>
      </c>
      <c r="D210" s="1">
        <v>1</v>
      </c>
      <c r="E210" s="1">
        <v>93</v>
      </c>
      <c r="F210" s="1">
        <v>116</v>
      </c>
    </row>
    <row r="211" spans="1:6" ht="18" customHeight="1">
      <c r="A211" s="1">
        <v>7</v>
      </c>
      <c r="B211" s="1">
        <v>210</v>
      </c>
      <c r="C211" s="1">
        <v>2</v>
      </c>
      <c r="D211" s="1">
        <v>3</v>
      </c>
      <c r="E211" s="1"/>
      <c r="F211" s="1">
        <v>203</v>
      </c>
    </row>
    <row r="212" spans="1:6" ht="18" customHeight="1">
      <c r="A212" s="1">
        <v>7</v>
      </c>
      <c r="B212" s="1">
        <v>211</v>
      </c>
      <c r="C212" s="1">
        <v>2</v>
      </c>
      <c r="D212" s="1">
        <v>3</v>
      </c>
      <c r="E212" s="1"/>
      <c r="F212" s="1">
        <v>243</v>
      </c>
    </row>
    <row r="213" spans="1:6" ht="18" customHeight="1">
      <c r="A213" s="1">
        <v>7</v>
      </c>
      <c r="B213" s="1">
        <v>212</v>
      </c>
      <c r="C213" s="1">
        <v>2</v>
      </c>
      <c r="D213" s="1">
        <v>3</v>
      </c>
      <c r="E213" s="1"/>
      <c r="F213" s="1">
        <v>167</v>
      </c>
    </row>
    <row r="214" spans="1:6" ht="18" customHeight="1">
      <c r="A214" s="1">
        <v>7</v>
      </c>
      <c r="B214" s="1">
        <v>213</v>
      </c>
      <c r="C214" s="1">
        <v>2</v>
      </c>
      <c r="D214" s="1">
        <v>3</v>
      </c>
      <c r="E214" s="1"/>
      <c r="F214" s="1">
        <v>243</v>
      </c>
    </row>
    <row r="215" spans="1:6" ht="18" customHeight="1">
      <c r="A215" s="1">
        <v>7</v>
      </c>
      <c r="B215" s="1">
        <v>214</v>
      </c>
      <c r="C215" s="1">
        <v>2</v>
      </c>
      <c r="D215" s="1">
        <v>1</v>
      </c>
      <c r="E215" s="1">
        <v>173</v>
      </c>
      <c r="F215" s="1">
        <v>233</v>
      </c>
    </row>
    <row r="216" spans="1:6" ht="18" customHeight="1">
      <c r="A216" s="1">
        <v>7</v>
      </c>
      <c r="B216" s="1">
        <v>215</v>
      </c>
      <c r="C216" s="1">
        <v>2</v>
      </c>
      <c r="D216" s="1">
        <v>1</v>
      </c>
      <c r="E216" s="1">
        <v>152</v>
      </c>
      <c r="F216" s="1">
        <v>214</v>
      </c>
    </row>
    <row r="217" spans="1:6" ht="18" customHeight="1">
      <c r="A217" s="1">
        <v>7</v>
      </c>
      <c r="B217" s="1">
        <v>216</v>
      </c>
      <c r="C217" s="1">
        <v>2</v>
      </c>
      <c r="D217" s="1">
        <v>1</v>
      </c>
      <c r="E217" s="1">
        <v>147</v>
      </c>
      <c r="F217" s="1">
        <v>178</v>
      </c>
    </row>
    <row r="218" spans="1:6" ht="18" customHeight="1">
      <c r="A218" s="1">
        <v>7</v>
      </c>
      <c r="B218" s="1">
        <v>217</v>
      </c>
      <c r="C218" s="1">
        <v>2</v>
      </c>
      <c r="D218" s="1">
        <v>3</v>
      </c>
      <c r="E218" s="1"/>
      <c r="F218" s="1">
        <v>147</v>
      </c>
    </row>
    <row r="219" spans="1:6" ht="18" customHeight="1">
      <c r="A219" s="1">
        <v>7</v>
      </c>
      <c r="B219" s="1">
        <v>218</v>
      </c>
      <c r="C219" s="1">
        <v>2</v>
      </c>
      <c r="D219" s="1">
        <v>1</v>
      </c>
      <c r="E219" s="1">
        <v>80</v>
      </c>
      <c r="F219" s="1">
        <v>99</v>
      </c>
    </row>
    <row r="220" spans="1:6" ht="18" customHeight="1">
      <c r="A220" s="1">
        <v>7</v>
      </c>
      <c r="B220" s="1">
        <v>219</v>
      </c>
      <c r="C220" s="1">
        <v>2</v>
      </c>
      <c r="D220" s="1">
        <v>3</v>
      </c>
      <c r="E220" s="1"/>
      <c r="F220" s="1">
        <v>149</v>
      </c>
    </row>
    <row r="221" spans="1:6" ht="18" customHeight="1">
      <c r="A221" s="1">
        <v>7</v>
      </c>
      <c r="B221" s="1">
        <v>220</v>
      </c>
      <c r="C221" s="1">
        <v>2</v>
      </c>
      <c r="D221" s="1">
        <v>1</v>
      </c>
      <c r="E221" s="1">
        <v>184</v>
      </c>
      <c r="F221" s="1">
        <v>237</v>
      </c>
    </row>
    <row r="222" spans="1:6" ht="18" customHeight="1">
      <c r="A222" s="1">
        <v>7</v>
      </c>
      <c r="B222" s="1">
        <v>221</v>
      </c>
      <c r="C222" s="1">
        <v>1</v>
      </c>
      <c r="D222" s="1">
        <v>1</v>
      </c>
      <c r="E222" s="1">
        <v>153</v>
      </c>
      <c r="F222" s="1">
        <v>183</v>
      </c>
    </row>
    <row r="223" spans="1:6" ht="18" customHeight="1">
      <c r="A223" s="1">
        <v>7</v>
      </c>
      <c r="B223" s="1">
        <v>222</v>
      </c>
      <c r="C223" s="1">
        <v>2</v>
      </c>
      <c r="D223" s="1">
        <v>3</v>
      </c>
      <c r="E223" s="1"/>
      <c r="F223" s="1">
        <v>216</v>
      </c>
    </row>
    <row r="224" spans="1:6" ht="18" customHeight="1">
      <c r="A224" s="1">
        <v>7</v>
      </c>
      <c r="B224" s="1">
        <v>223</v>
      </c>
      <c r="C224" s="1">
        <v>1</v>
      </c>
      <c r="D224" s="1">
        <v>3</v>
      </c>
      <c r="E224" s="1"/>
      <c r="F224" s="1">
        <v>212</v>
      </c>
    </row>
    <row r="225" spans="1:6" ht="18" customHeight="1">
      <c r="A225" s="1">
        <v>7</v>
      </c>
      <c r="B225" s="1">
        <v>224</v>
      </c>
      <c r="C225" s="1">
        <v>1</v>
      </c>
      <c r="D225" s="1">
        <v>3</v>
      </c>
      <c r="E225" s="1"/>
      <c r="F225" s="1">
        <v>168</v>
      </c>
    </row>
    <row r="226" spans="1:6" ht="18" customHeight="1">
      <c r="A226" s="1">
        <v>7</v>
      </c>
      <c r="B226" s="1">
        <v>225</v>
      </c>
      <c r="C226" s="1">
        <v>2</v>
      </c>
      <c r="D226" s="1">
        <v>1</v>
      </c>
      <c r="E226" s="1">
        <v>185</v>
      </c>
      <c r="F226" s="1">
        <v>207</v>
      </c>
    </row>
    <row r="227" spans="1:6" ht="18" customHeight="1">
      <c r="A227" s="1">
        <v>7</v>
      </c>
      <c r="B227" s="1">
        <v>226</v>
      </c>
      <c r="C227" s="1">
        <v>2</v>
      </c>
      <c r="D227" s="1">
        <v>1</v>
      </c>
      <c r="E227" s="1">
        <v>162</v>
      </c>
      <c r="F227" s="1">
        <v>202</v>
      </c>
    </row>
    <row r="228" spans="1:6" ht="18" customHeight="1">
      <c r="A228" s="1">
        <v>8</v>
      </c>
      <c r="B228" s="1">
        <v>227</v>
      </c>
      <c r="C228" s="1">
        <v>1</v>
      </c>
      <c r="D228" s="1">
        <v>3</v>
      </c>
      <c r="E228" s="1"/>
      <c r="F228" s="1">
        <v>173</v>
      </c>
    </row>
    <row r="229" spans="1:6" ht="18" customHeight="1">
      <c r="A229" s="1">
        <v>8</v>
      </c>
      <c r="B229" s="1">
        <v>228</v>
      </c>
      <c r="C229" s="1">
        <v>1</v>
      </c>
      <c r="D229" s="1">
        <v>1</v>
      </c>
      <c r="E229" s="1">
        <v>200</v>
      </c>
      <c r="F229" s="1">
        <v>241</v>
      </c>
    </row>
    <row r="230" spans="1:6" ht="18" customHeight="1">
      <c r="A230" s="1">
        <v>8</v>
      </c>
      <c r="B230" s="1">
        <v>229</v>
      </c>
      <c r="C230" s="1">
        <v>2</v>
      </c>
      <c r="D230" s="1">
        <v>3</v>
      </c>
      <c r="E230" s="1"/>
      <c r="F230" s="1">
        <v>110</v>
      </c>
    </row>
    <row r="231" spans="1:6" ht="18" customHeight="1">
      <c r="A231" s="1">
        <v>8</v>
      </c>
      <c r="B231" s="1">
        <v>230</v>
      </c>
      <c r="C231" s="1">
        <v>1</v>
      </c>
      <c r="D231" s="1">
        <v>1</v>
      </c>
      <c r="E231" s="1">
        <v>130</v>
      </c>
      <c r="F231" s="1">
        <v>159</v>
      </c>
    </row>
    <row r="232" spans="1:6" ht="18" customHeight="1">
      <c r="A232" s="1">
        <v>8</v>
      </c>
      <c r="B232" s="1">
        <v>231</v>
      </c>
      <c r="C232" s="1">
        <v>2</v>
      </c>
      <c r="D232" s="1">
        <v>3</v>
      </c>
      <c r="E232" s="1"/>
      <c r="F232" s="1">
        <v>134</v>
      </c>
    </row>
    <row r="233" spans="1:6" ht="18" customHeight="1">
      <c r="A233" s="1">
        <v>8</v>
      </c>
      <c r="B233" s="1">
        <v>232</v>
      </c>
      <c r="C233" s="1">
        <v>1</v>
      </c>
      <c r="D233" s="1">
        <v>1</v>
      </c>
      <c r="E233" s="1">
        <v>178</v>
      </c>
      <c r="F233" s="1">
        <v>220</v>
      </c>
    </row>
    <row r="234" spans="1:6" ht="18" customHeight="1">
      <c r="A234" s="1">
        <v>8</v>
      </c>
      <c r="B234" s="1">
        <v>233</v>
      </c>
      <c r="C234" s="1">
        <v>2</v>
      </c>
      <c r="D234" s="1">
        <v>1</v>
      </c>
      <c r="E234" s="1">
        <v>102</v>
      </c>
      <c r="F234" s="1">
        <v>120</v>
      </c>
    </row>
    <row r="235" spans="1:6" ht="18" customHeight="1">
      <c r="A235" s="1">
        <v>8</v>
      </c>
      <c r="B235" s="1">
        <v>234</v>
      </c>
      <c r="C235" s="1">
        <v>2</v>
      </c>
      <c r="D235" s="1">
        <v>3</v>
      </c>
      <c r="E235" s="1"/>
      <c r="F235" s="1">
        <v>102</v>
      </c>
    </row>
    <row r="236" spans="1:6" ht="18" customHeight="1">
      <c r="A236" s="1">
        <v>8</v>
      </c>
      <c r="B236" s="1">
        <v>235</v>
      </c>
      <c r="C236" s="1">
        <v>2</v>
      </c>
      <c r="D236" s="1">
        <v>1</v>
      </c>
      <c r="E236" s="1">
        <v>145</v>
      </c>
      <c r="F236" s="1">
        <v>173</v>
      </c>
    </row>
    <row r="237" spans="1:6" ht="18" customHeight="1">
      <c r="A237" s="1">
        <v>8</v>
      </c>
      <c r="B237" s="1">
        <v>236</v>
      </c>
      <c r="C237" s="1">
        <v>2</v>
      </c>
      <c r="D237" s="1">
        <v>3</v>
      </c>
      <c r="E237" s="1"/>
      <c r="F237" s="1">
        <v>179</v>
      </c>
    </row>
    <row r="238" spans="1:6" ht="18" customHeight="1">
      <c r="A238" s="1">
        <v>8</v>
      </c>
      <c r="B238" s="1">
        <v>237</v>
      </c>
      <c r="C238" s="1">
        <v>2</v>
      </c>
      <c r="D238" s="1">
        <v>1</v>
      </c>
      <c r="E238" s="1">
        <v>134</v>
      </c>
      <c r="F238" s="1">
        <v>185</v>
      </c>
    </row>
    <row r="239" spans="1:6" ht="18" customHeight="1">
      <c r="A239" s="1">
        <v>8</v>
      </c>
      <c r="B239" s="1">
        <v>238</v>
      </c>
      <c r="C239" s="1">
        <v>2</v>
      </c>
      <c r="D239" s="1">
        <v>3</v>
      </c>
      <c r="E239" s="1"/>
      <c r="F239" s="1">
        <v>205</v>
      </c>
    </row>
    <row r="240" spans="1:6" ht="18" customHeight="1">
      <c r="A240" s="1">
        <v>8</v>
      </c>
      <c r="B240" s="1">
        <v>239</v>
      </c>
      <c r="C240" s="1">
        <v>2</v>
      </c>
      <c r="D240" s="1">
        <v>1</v>
      </c>
      <c r="E240" s="1">
        <v>206</v>
      </c>
      <c r="F240" s="1">
        <v>256</v>
      </c>
    </row>
    <row r="241" spans="1:6" ht="18" customHeight="1">
      <c r="A241" s="1">
        <v>8</v>
      </c>
      <c r="B241" s="1">
        <v>240</v>
      </c>
      <c r="C241" s="1">
        <v>1</v>
      </c>
      <c r="D241" s="1">
        <v>1</v>
      </c>
      <c r="E241" s="1">
        <v>104</v>
      </c>
      <c r="F241" s="1">
        <v>133</v>
      </c>
    </row>
    <row r="242" spans="1:6" ht="18" customHeight="1">
      <c r="A242" s="1">
        <v>8</v>
      </c>
      <c r="B242" s="1">
        <v>241</v>
      </c>
      <c r="C242" s="1">
        <v>1</v>
      </c>
      <c r="D242" s="1">
        <v>1</v>
      </c>
      <c r="E242" s="1">
        <v>166</v>
      </c>
      <c r="F242" s="1">
        <v>215</v>
      </c>
    </row>
    <row r="243" spans="1:6" ht="18" customHeight="1">
      <c r="A243" s="1">
        <v>8</v>
      </c>
      <c r="B243" s="1">
        <v>242</v>
      </c>
      <c r="C243" s="1">
        <v>2</v>
      </c>
      <c r="D243" s="1">
        <v>1</v>
      </c>
      <c r="E243" s="1">
        <v>91</v>
      </c>
      <c r="F243" s="1">
        <v>115</v>
      </c>
    </row>
    <row r="244" spans="1:6" ht="18" customHeight="1">
      <c r="A244" s="1">
        <v>8</v>
      </c>
      <c r="B244" s="1">
        <v>243</v>
      </c>
      <c r="C244" s="1">
        <v>2</v>
      </c>
      <c r="D244" s="1">
        <v>3</v>
      </c>
      <c r="E244" s="1"/>
      <c r="F244" s="1">
        <v>83</v>
      </c>
    </row>
    <row r="245" spans="1:6" ht="18" customHeight="1">
      <c r="A245" s="1">
        <v>8</v>
      </c>
      <c r="B245" s="1">
        <v>244</v>
      </c>
      <c r="C245" s="1">
        <v>2</v>
      </c>
      <c r="D245" s="1">
        <v>3</v>
      </c>
      <c r="E245" s="1"/>
      <c r="F245" s="1">
        <v>98</v>
      </c>
    </row>
    <row r="246" spans="1:6" ht="18" customHeight="1">
      <c r="A246" s="1">
        <v>8</v>
      </c>
      <c r="B246" s="1">
        <v>245</v>
      </c>
      <c r="C246" s="1">
        <v>2</v>
      </c>
      <c r="D246" s="1">
        <v>3</v>
      </c>
      <c r="E246" s="1"/>
      <c r="F246" s="1">
        <v>199</v>
      </c>
    </row>
    <row r="247" spans="1:6" ht="18" customHeight="1">
      <c r="A247" s="1">
        <v>8</v>
      </c>
      <c r="B247" s="1">
        <v>246</v>
      </c>
      <c r="C247" s="1">
        <v>2</v>
      </c>
      <c r="D247" s="1">
        <v>1</v>
      </c>
      <c r="E247" s="1">
        <v>193</v>
      </c>
      <c r="F247" s="1">
        <v>228</v>
      </c>
    </row>
    <row r="248" spans="1:6" ht="18" customHeight="1">
      <c r="A248" s="1">
        <v>8</v>
      </c>
      <c r="B248" s="1">
        <v>247</v>
      </c>
      <c r="C248" s="1">
        <v>2</v>
      </c>
      <c r="D248" s="1">
        <v>3</v>
      </c>
      <c r="E248" s="1"/>
      <c r="F248" s="1">
        <v>153</v>
      </c>
    </row>
    <row r="249" spans="1:6" ht="18" customHeight="1">
      <c r="A249" s="1">
        <v>8</v>
      </c>
      <c r="B249" s="1">
        <v>248</v>
      </c>
      <c r="C249" s="1">
        <v>2</v>
      </c>
      <c r="D249" s="1">
        <v>1</v>
      </c>
      <c r="E249" s="1">
        <v>163</v>
      </c>
      <c r="F249" s="1">
        <v>206</v>
      </c>
    </row>
    <row r="250" spans="1:6" ht="18" customHeight="1">
      <c r="A250" s="1">
        <v>8</v>
      </c>
      <c r="B250" s="1">
        <v>249</v>
      </c>
      <c r="C250" s="1">
        <v>2</v>
      </c>
      <c r="D250" s="1">
        <v>1</v>
      </c>
      <c r="E250" s="1">
        <v>158</v>
      </c>
      <c r="F250" s="1">
        <v>199</v>
      </c>
    </row>
    <row r="251" spans="1:6" ht="18" customHeight="1">
      <c r="A251" s="1">
        <v>8</v>
      </c>
      <c r="B251" s="1">
        <v>250</v>
      </c>
      <c r="C251" s="1">
        <v>2</v>
      </c>
      <c r="D251" s="1">
        <v>3</v>
      </c>
      <c r="E251" s="1"/>
      <c r="F251" s="1">
        <v>166</v>
      </c>
    </row>
    <row r="252" spans="1:6" ht="18" customHeight="1">
      <c r="A252" s="1">
        <v>8</v>
      </c>
      <c r="B252" s="1">
        <v>251</v>
      </c>
      <c r="C252" s="1">
        <v>2</v>
      </c>
      <c r="D252" s="1">
        <v>3</v>
      </c>
      <c r="E252" s="1"/>
      <c r="F252" s="1">
        <v>233</v>
      </c>
    </row>
    <row r="253" spans="1:6" ht="18" customHeight="1">
      <c r="A253" s="1">
        <v>8</v>
      </c>
      <c r="B253" s="1">
        <v>252</v>
      </c>
      <c r="C253" s="1">
        <v>2</v>
      </c>
      <c r="D253" s="1">
        <v>3</v>
      </c>
      <c r="E253" s="1"/>
      <c r="F253" s="1">
        <v>178</v>
      </c>
    </row>
    <row r="254" spans="1:6" ht="18" customHeight="1">
      <c r="A254" s="1">
        <v>8</v>
      </c>
      <c r="B254" s="1">
        <v>253</v>
      </c>
      <c r="C254" s="1">
        <v>2</v>
      </c>
      <c r="D254" s="1">
        <v>3</v>
      </c>
      <c r="E254" s="1"/>
      <c r="F254" s="1">
        <v>126</v>
      </c>
    </row>
    <row r="255" spans="1:6" ht="18" customHeight="1">
      <c r="A255" s="1">
        <v>8</v>
      </c>
      <c r="B255" s="1">
        <v>254</v>
      </c>
      <c r="C255" s="1">
        <v>2</v>
      </c>
      <c r="D255" s="1">
        <v>1</v>
      </c>
      <c r="E255" s="1">
        <v>113</v>
      </c>
      <c r="F255" s="1">
        <v>170</v>
      </c>
    </row>
    <row r="256" spans="1:6" ht="18" customHeight="1">
      <c r="A256" s="1">
        <v>8</v>
      </c>
      <c r="B256" s="1">
        <v>255</v>
      </c>
      <c r="C256" s="1">
        <v>1</v>
      </c>
      <c r="D256" s="1">
        <v>1</v>
      </c>
      <c r="E256" s="1">
        <v>146</v>
      </c>
      <c r="F256" s="1">
        <v>178</v>
      </c>
    </row>
    <row r="257" spans="1:7" ht="18" customHeight="1">
      <c r="A257" s="1">
        <v>8</v>
      </c>
      <c r="B257" s="1">
        <v>256</v>
      </c>
      <c r="C257" s="1">
        <v>1</v>
      </c>
      <c r="D257" s="1">
        <v>3</v>
      </c>
      <c r="E257" s="1"/>
      <c r="F257" s="1">
        <v>239</v>
      </c>
      <c r="G257" t="s">
        <v>17</v>
      </c>
    </row>
    <row r="258" spans="1:6" ht="18" customHeight="1">
      <c r="A258" s="1">
        <v>8</v>
      </c>
      <c r="B258" s="1">
        <v>257</v>
      </c>
      <c r="C258" s="1">
        <v>1</v>
      </c>
      <c r="D258" s="1">
        <v>3</v>
      </c>
      <c r="E258" s="1"/>
      <c r="F258" s="1">
        <v>245</v>
      </c>
    </row>
    <row r="259" spans="1:6" ht="18" customHeight="1">
      <c r="A259" s="1">
        <v>8</v>
      </c>
      <c r="B259" s="1">
        <v>258</v>
      </c>
      <c r="C259" s="1">
        <v>1</v>
      </c>
      <c r="D259" s="1">
        <v>1</v>
      </c>
      <c r="E259" s="1">
        <v>152</v>
      </c>
      <c r="F259" s="1">
        <v>196</v>
      </c>
    </row>
    <row r="260" spans="1:6" ht="18" customHeight="1">
      <c r="A260" s="1">
        <v>8</v>
      </c>
      <c r="B260" s="1">
        <v>259</v>
      </c>
      <c r="C260" s="1">
        <v>2</v>
      </c>
      <c r="D260" s="1">
        <v>3</v>
      </c>
      <c r="E260" s="1"/>
      <c r="F260" s="1">
        <v>181</v>
      </c>
    </row>
    <row r="261" spans="1:6" ht="18" customHeight="1">
      <c r="A261" s="1">
        <v>8</v>
      </c>
      <c r="B261" s="1">
        <v>260</v>
      </c>
      <c r="C261" s="1">
        <v>2</v>
      </c>
      <c r="D261" s="1">
        <v>3</v>
      </c>
      <c r="E261" s="1"/>
      <c r="F261" s="1">
        <v>192</v>
      </c>
    </row>
    <row r="262" spans="1:6" ht="18" customHeight="1">
      <c r="A262" s="1">
        <v>8</v>
      </c>
      <c r="B262" s="1">
        <v>261</v>
      </c>
      <c r="C262" s="1">
        <v>1</v>
      </c>
      <c r="D262" s="1">
        <v>1</v>
      </c>
      <c r="E262" s="1">
        <v>107</v>
      </c>
      <c r="F262" s="1">
        <v>136</v>
      </c>
    </row>
    <row r="263" spans="1:6" ht="18" customHeight="1">
      <c r="A263" s="1"/>
      <c r="B263" s="1"/>
      <c r="C263" s="1"/>
      <c r="D263" s="1"/>
      <c r="E263" s="1"/>
      <c r="F263" s="1"/>
    </row>
    <row r="264" spans="1:6" ht="18" customHeight="1">
      <c r="A264" s="1"/>
      <c r="B264" s="1"/>
      <c r="C264" s="1"/>
      <c r="D264" s="1"/>
      <c r="E264" s="1"/>
      <c r="F264" s="1"/>
    </row>
    <row r="265" spans="1:6" ht="18" customHeight="1">
      <c r="A265" s="1"/>
      <c r="B265" s="1"/>
      <c r="C265" s="1"/>
      <c r="D265" s="1"/>
      <c r="E265" s="1"/>
      <c r="F265" s="1"/>
    </row>
    <row r="266" spans="1:6" ht="18" customHeight="1">
      <c r="A266" s="1"/>
      <c r="B266" s="1"/>
      <c r="C266" s="1"/>
      <c r="D266" s="1"/>
      <c r="E266" s="1"/>
      <c r="F266" s="1"/>
    </row>
    <row r="267" spans="1:6" ht="18" customHeight="1">
      <c r="A267" s="1"/>
      <c r="B267" s="1"/>
      <c r="C267" s="1"/>
      <c r="D267" s="1"/>
      <c r="E267" s="1"/>
      <c r="F267" s="1"/>
    </row>
    <row r="268" spans="1:6" ht="18" customHeight="1">
      <c r="A268" s="1"/>
      <c r="B268" s="1"/>
      <c r="C268" s="1"/>
      <c r="D268" s="1"/>
      <c r="E268" s="1"/>
      <c r="F268" s="1"/>
    </row>
    <row r="269" spans="1:6" ht="18" customHeight="1">
      <c r="A269" s="1"/>
      <c r="B269" s="1"/>
      <c r="C269" s="1"/>
      <c r="D269" s="1"/>
      <c r="E269" s="1"/>
      <c r="F269" s="1"/>
    </row>
    <row r="270" spans="1:6" ht="18" customHeight="1">
      <c r="A270" s="1"/>
      <c r="B270" s="1"/>
      <c r="C270" s="1"/>
      <c r="D270" s="1"/>
      <c r="E270" s="1"/>
      <c r="F270" s="1"/>
    </row>
    <row r="271" spans="1:6" ht="18" customHeight="1">
      <c r="A271" s="1"/>
      <c r="B271" s="1"/>
      <c r="C271" s="1"/>
      <c r="D271" s="1"/>
      <c r="E271" s="1"/>
      <c r="F271" s="1"/>
    </row>
    <row r="272" spans="1:6" ht="18" customHeight="1">
      <c r="A272" s="1"/>
      <c r="B272" s="1"/>
      <c r="C272" s="1"/>
      <c r="D272" s="1"/>
      <c r="E272" s="1"/>
      <c r="F272" s="1"/>
    </row>
    <row r="273" spans="1:6" ht="18" customHeight="1">
      <c r="A273" s="1"/>
      <c r="B273" s="1"/>
      <c r="C273" s="1"/>
      <c r="D273" s="1"/>
      <c r="E273" s="1"/>
      <c r="F273" s="1"/>
    </row>
    <row r="274" spans="1:6" ht="18" customHeight="1">
      <c r="A274" s="1"/>
      <c r="B274" s="1"/>
      <c r="C274" s="1"/>
      <c r="D274" s="1"/>
      <c r="E274" s="1"/>
      <c r="F274" s="1"/>
    </row>
    <row r="275" spans="1:6" ht="18" customHeight="1">
      <c r="A275" s="1"/>
      <c r="B275" s="1"/>
      <c r="C275" s="1"/>
      <c r="D275" s="1"/>
      <c r="E275" s="1"/>
      <c r="F275" s="1"/>
    </row>
    <row r="276" spans="1:6" ht="18" customHeight="1">
      <c r="A276" s="1"/>
      <c r="B276" s="1"/>
      <c r="C276" s="1"/>
      <c r="D276" s="1"/>
      <c r="E276" s="1"/>
      <c r="F276" s="1"/>
    </row>
    <row r="277" spans="1:6" ht="18" customHeight="1">
      <c r="A277" s="1"/>
      <c r="B277" s="1"/>
      <c r="C277" s="1"/>
      <c r="D277" s="1"/>
      <c r="E277" s="1"/>
      <c r="F277" s="1"/>
    </row>
    <row r="278" spans="1:6" ht="18" customHeight="1">
      <c r="A278" s="1"/>
      <c r="B278" s="1"/>
      <c r="C278" s="1"/>
      <c r="D278" s="1"/>
      <c r="E278" s="1"/>
      <c r="F278" s="1"/>
    </row>
    <row r="279" spans="1:6" ht="18" customHeight="1">
      <c r="A279" s="1"/>
      <c r="B279" s="1"/>
      <c r="C279" s="1"/>
      <c r="D279" s="1"/>
      <c r="E279" s="1"/>
      <c r="F279" s="1"/>
    </row>
    <row r="280" spans="1:6" ht="18" customHeight="1">
      <c r="A280" s="1"/>
      <c r="B280" s="1"/>
      <c r="C280" s="1"/>
      <c r="D280" s="1"/>
      <c r="E280" s="1"/>
      <c r="F280" s="1"/>
    </row>
    <row r="281" spans="1:6" ht="18" customHeight="1">
      <c r="A281" s="1"/>
      <c r="B281" s="1"/>
      <c r="C281" s="1"/>
      <c r="D281" s="1"/>
      <c r="E281" s="1"/>
      <c r="F281" s="1"/>
    </row>
    <row r="282" spans="1:6" ht="18" customHeight="1">
      <c r="A282" s="1"/>
      <c r="B282" s="1"/>
      <c r="C282" s="1"/>
      <c r="D282" s="1"/>
      <c r="E282" s="1"/>
      <c r="F282" s="1"/>
    </row>
    <row r="283" spans="1:6" ht="18" customHeight="1">
      <c r="A283" s="1"/>
      <c r="B283" s="1"/>
      <c r="C283" s="1"/>
      <c r="D283" s="1"/>
      <c r="E283" s="1"/>
      <c r="F283" s="1"/>
    </row>
    <row r="284" spans="1:6" ht="18" customHeight="1">
      <c r="A284" s="1"/>
      <c r="B284" s="1"/>
      <c r="C284" s="1"/>
      <c r="D284" s="1"/>
      <c r="E284" s="1"/>
      <c r="F284" s="1"/>
    </row>
    <row r="285" spans="1:6" ht="18" customHeight="1">
      <c r="A285" s="1"/>
      <c r="B285" s="1"/>
      <c r="C285" s="1"/>
      <c r="D285" s="1"/>
      <c r="E285" s="1"/>
      <c r="F285" s="1"/>
    </row>
    <row r="286" spans="1:6" ht="18" customHeight="1">
      <c r="A286" s="1"/>
      <c r="B286" s="1"/>
      <c r="C286" s="1"/>
      <c r="D286" s="1"/>
      <c r="E286" s="1"/>
      <c r="F286" s="1"/>
    </row>
    <row r="287" spans="1:6" ht="18" customHeight="1">
      <c r="A287" s="1"/>
      <c r="B287" s="1"/>
      <c r="C287" s="1"/>
      <c r="D287" s="1"/>
      <c r="E287" s="1"/>
      <c r="F287" s="1"/>
    </row>
    <row r="288" spans="1:6" ht="18" customHeight="1">
      <c r="A288" s="1"/>
      <c r="B288" s="1"/>
      <c r="C288" s="1"/>
      <c r="D288" s="1"/>
      <c r="E288" s="1"/>
      <c r="F288" s="1"/>
    </row>
    <row r="289" spans="1:6" ht="18" customHeight="1">
      <c r="A289" s="1"/>
      <c r="B289" s="1"/>
      <c r="C289" s="1"/>
      <c r="D289" s="1"/>
      <c r="E289" s="1"/>
      <c r="F289" s="1"/>
    </row>
    <row r="290" spans="1:6" ht="18" customHeight="1">
      <c r="A290" s="1"/>
      <c r="B290" s="1"/>
      <c r="C290" s="1"/>
      <c r="D290" s="1"/>
      <c r="E290" s="1"/>
      <c r="F290" s="1"/>
    </row>
    <row r="291" spans="1:6" ht="18" customHeight="1">
      <c r="A291" s="1"/>
      <c r="B291" s="1"/>
      <c r="C291" s="1"/>
      <c r="D291" s="1"/>
      <c r="E291" s="1"/>
      <c r="F291" s="1"/>
    </row>
    <row r="292" spans="1:6" ht="18" customHeight="1">
      <c r="A292" s="1"/>
      <c r="B292" s="1"/>
      <c r="C292" s="1"/>
      <c r="D292" s="1"/>
      <c r="E292" s="1"/>
      <c r="F292" s="1"/>
    </row>
    <row r="293" spans="1:6" ht="18" customHeight="1">
      <c r="A293" s="1"/>
      <c r="B293" s="1"/>
      <c r="C293" s="1"/>
      <c r="D293" s="1"/>
      <c r="E293" s="1"/>
      <c r="F293" s="1"/>
    </row>
    <row r="294" spans="1:6" ht="18" customHeight="1">
      <c r="A294" s="1"/>
      <c r="B294" s="1"/>
      <c r="C294" s="1"/>
      <c r="D294" s="1"/>
      <c r="E294" s="1"/>
      <c r="F294" s="1"/>
    </row>
    <row r="295" spans="1:6" ht="18" customHeight="1">
      <c r="A295" s="1"/>
      <c r="B295" s="1"/>
      <c r="C295" s="1"/>
      <c r="D295" s="1"/>
      <c r="E295" s="1"/>
      <c r="F295" s="1"/>
    </row>
    <row r="296" spans="1:6" ht="18" customHeight="1">
      <c r="A296" s="1"/>
      <c r="B296" s="1"/>
      <c r="C296" s="1"/>
      <c r="D296" s="1"/>
      <c r="E296" s="1"/>
      <c r="F296" s="1"/>
    </row>
    <row r="297" spans="1:6" ht="18" customHeight="1">
      <c r="A297" s="1"/>
      <c r="B297" s="1"/>
      <c r="C297" s="1"/>
      <c r="D297" s="1"/>
      <c r="E297" s="1"/>
      <c r="F297" s="1"/>
    </row>
    <row r="298" spans="1:6" ht="18" customHeight="1">
      <c r="A298" s="1"/>
      <c r="B298" s="1"/>
      <c r="C298" s="1"/>
      <c r="D298" s="1"/>
      <c r="E298" s="1"/>
      <c r="F298" s="1"/>
    </row>
    <row r="299" spans="1:6" ht="18" customHeight="1">
      <c r="A299" s="1"/>
      <c r="B299" s="1"/>
      <c r="C299" s="1"/>
      <c r="D299" s="1"/>
      <c r="E299" s="1"/>
      <c r="F299" s="1"/>
    </row>
    <row r="300" spans="1:6" ht="18" customHeight="1">
      <c r="A300" s="1"/>
      <c r="B300" s="1"/>
      <c r="C300" s="1"/>
      <c r="D300" s="1"/>
      <c r="E300" s="1"/>
      <c r="F300" s="1"/>
    </row>
    <row r="301" spans="1:6" ht="18" customHeight="1">
      <c r="A301" s="1"/>
      <c r="B301" s="1"/>
      <c r="C301" s="1"/>
      <c r="D301" s="1"/>
      <c r="E301" s="1"/>
      <c r="F301" s="1"/>
    </row>
    <row r="302" spans="1:6" ht="18" customHeight="1">
      <c r="A302" s="1"/>
      <c r="B302" s="1"/>
      <c r="C302" s="1"/>
      <c r="D302" s="1"/>
      <c r="E302" s="1"/>
      <c r="F302" s="1"/>
    </row>
    <row r="303" spans="1:6" ht="18" customHeight="1">
      <c r="A303" s="1"/>
      <c r="B303" s="1"/>
      <c r="C303" s="1"/>
      <c r="D303" s="1"/>
      <c r="E303" s="1"/>
      <c r="F303" s="1"/>
    </row>
    <row r="304" spans="1:6" ht="18" customHeight="1">
      <c r="A304" s="1"/>
      <c r="B304" s="1"/>
      <c r="C304" s="1"/>
      <c r="D304" s="1"/>
      <c r="E304" s="1"/>
      <c r="F304" s="1"/>
    </row>
    <row r="305" spans="1:6" ht="18" customHeight="1">
      <c r="A305" s="1"/>
      <c r="B305" s="1"/>
      <c r="C305" s="1"/>
      <c r="D305" s="1"/>
      <c r="E305" s="1"/>
      <c r="F305" s="1"/>
    </row>
    <row r="306" spans="1:6" ht="18" customHeight="1">
      <c r="A306" s="1"/>
      <c r="B306" s="1"/>
      <c r="C306" s="1"/>
      <c r="D306" s="1"/>
      <c r="E306" s="1"/>
      <c r="F306" s="1"/>
    </row>
    <row r="307" spans="1:6" ht="18" customHeight="1">
      <c r="A307" s="1"/>
      <c r="B307" s="1"/>
      <c r="C307" s="1"/>
      <c r="D307" s="1"/>
      <c r="E307" s="1"/>
      <c r="F307" s="1"/>
    </row>
    <row r="308" spans="1:6" ht="18" customHeight="1">
      <c r="A308" s="1"/>
      <c r="B308" s="1"/>
      <c r="C308" s="1"/>
      <c r="D308" s="1"/>
      <c r="E308" s="1"/>
      <c r="F308" s="1"/>
    </row>
    <row r="309" spans="1:6" ht="18" customHeight="1">
      <c r="A309" s="1"/>
      <c r="B309" s="1"/>
      <c r="C309" s="1"/>
      <c r="D309" s="1"/>
      <c r="E309" s="1"/>
      <c r="F309" s="1"/>
    </row>
    <row r="310" spans="1:6" ht="18" customHeight="1">
      <c r="A310" s="1"/>
      <c r="B310" s="1"/>
      <c r="C310" s="1"/>
      <c r="D310" s="1"/>
      <c r="E310" s="1"/>
      <c r="F310" s="1"/>
    </row>
    <row r="311" spans="1:6" ht="18" customHeight="1">
      <c r="A311" s="1"/>
      <c r="B311" s="1"/>
      <c r="C311" s="1"/>
      <c r="D311" s="1"/>
      <c r="E311" s="1"/>
      <c r="F311" s="1"/>
    </row>
    <row r="312" spans="1:6" ht="18" customHeight="1">
      <c r="A312" s="1"/>
      <c r="B312" s="1"/>
      <c r="C312" s="1"/>
      <c r="D312" s="1"/>
      <c r="E312" s="1"/>
      <c r="F312" s="1"/>
    </row>
    <row r="313" spans="1:6" ht="18" customHeight="1">
      <c r="A313" s="1"/>
      <c r="B313" s="1"/>
      <c r="C313" s="1"/>
      <c r="D313" s="1"/>
      <c r="E313" s="1"/>
      <c r="F313" s="1"/>
    </row>
    <row r="314" spans="1:6" ht="18" customHeight="1">
      <c r="A314" s="1"/>
      <c r="B314" s="1"/>
      <c r="C314" s="1"/>
      <c r="D314" s="1"/>
      <c r="E314" s="1"/>
      <c r="F314" s="1"/>
    </row>
    <row r="315" spans="1:6" ht="18" customHeight="1">
      <c r="A315" s="1"/>
      <c r="B315" s="1"/>
      <c r="C315" s="1"/>
      <c r="D315" s="1"/>
      <c r="E315" s="1"/>
      <c r="F315" s="1"/>
    </row>
    <row r="316" spans="1:6" ht="18" customHeight="1">
      <c r="A316" s="1"/>
      <c r="B316" s="1"/>
      <c r="C316" s="1"/>
      <c r="D316" s="1"/>
      <c r="E316" s="1"/>
      <c r="F316" s="1"/>
    </row>
    <row r="317" spans="1:6" ht="18" customHeight="1">
      <c r="A317" s="1"/>
      <c r="B317" s="1"/>
      <c r="C317" s="1"/>
      <c r="D317" s="1"/>
      <c r="E317" s="1"/>
      <c r="F317" s="1"/>
    </row>
    <row r="318" spans="1:6" ht="18" customHeight="1">
      <c r="A318" s="1"/>
      <c r="B318" s="1"/>
      <c r="C318" s="1"/>
      <c r="D318" s="1"/>
      <c r="E318" s="1"/>
      <c r="F318" s="1"/>
    </row>
    <row r="319" spans="1:6" ht="18" customHeight="1">
      <c r="A319" s="1"/>
      <c r="B319" s="1"/>
      <c r="C319" s="1"/>
      <c r="D319" s="1"/>
      <c r="E319" s="1"/>
      <c r="F319" s="1"/>
    </row>
    <row r="320" spans="1:6" ht="18" customHeight="1">
      <c r="A320" s="1"/>
      <c r="B320" s="1"/>
      <c r="C320" s="1"/>
      <c r="D320" s="1"/>
      <c r="E320" s="1"/>
      <c r="F320" s="1"/>
    </row>
    <row r="321" spans="1:6" ht="18" customHeight="1">
      <c r="A321" s="1"/>
      <c r="B321" s="1"/>
      <c r="C321" s="1"/>
      <c r="D321" s="1"/>
      <c r="E321" s="1"/>
      <c r="F321" s="1"/>
    </row>
    <row r="322" spans="1:6" ht="18" customHeight="1">
      <c r="A322" s="1"/>
      <c r="B322" s="1"/>
      <c r="C322" s="1"/>
      <c r="D322" s="1"/>
      <c r="E322" s="1"/>
      <c r="F322" s="1"/>
    </row>
    <row r="323" spans="1:6" ht="18" customHeight="1">
      <c r="A323" s="1"/>
      <c r="B323" s="1"/>
      <c r="C323" s="1"/>
      <c r="D323" s="1"/>
      <c r="E323" s="1"/>
      <c r="F323" s="1"/>
    </row>
    <row r="324" spans="1:6" ht="18" customHeight="1">
      <c r="A324" s="1"/>
      <c r="B324" s="1"/>
      <c r="C324" s="1"/>
      <c r="D324" s="1"/>
      <c r="E324" s="1"/>
      <c r="F324" s="1"/>
    </row>
    <row r="325" spans="1:6" ht="18" customHeight="1">
      <c r="A325" s="1"/>
      <c r="B325" s="1"/>
      <c r="C325" s="1"/>
      <c r="D325" s="1"/>
      <c r="E325" s="1"/>
      <c r="F325" s="1"/>
    </row>
    <row r="326" spans="1:6" ht="18" customHeight="1">
      <c r="A326" s="1"/>
      <c r="B326" s="1"/>
      <c r="C326" s="1"/>
      <c r="D326" s="1"/>
      <c r="E326" s="1"/>
      <c r="F326" s="1"/>
    </row>
    <row r="327" spans="1:6" ht="18" customHeight="1">
      <c r="A327" s="1"/>
      <c r="B327" s="1"/>
      <c r="C327" s="1"/>
      <c r="D327" s="1"/>
      <c r="E327" s="1"/>
      <c r="F327" s="1"/>
    </row>
    <row r="328" spans="1:6" ht="18" customHeight="1">
      <c r="A328" s="1"/>
      <c r="B328" s="1"/>
      <c r="C328" s="1"/>
      <c r="D328" s="1"/>
      <c r="E328" s="1"/>
      <c r="F328" s="1"/>
    </row>
    <row r="329" spans="1:6" ht="18" customHeight="1">
      <c r="A329" s="1"/>
      <c r="B329" s="1"/>
      <c r="C329" s="1"/>
      <c r="D329" s="1"/>
      <c r="E329" s="1"/>
      <c r="F329" s="1"/>
    </row>
    <row r="330" spans="1:6" ht="18" customHeight="1">
      <c r="A330" s="1"/>
      <c r="B330" s="1"/>
      <c r="C330" s="1"/>
      <c r="D330" s="1"/>
      <c r="E330" s="1"/>
      <c r="F330" s="1"/>
    </row>
    <row r="331" spans="1:6" ht="18" customHeight="1">
      <c r="A331" s="1"/>
      <c r="B331" s="1"/>
      <c r="C331" s="1"/>
      <c r="D331" s="1"/>
      <c r="E331" s="1"/>
      <c r="F331" s="1"/>
    </row>
    <row r="332" spans="1:6" ht="18" customHeight="1">
      <c r="A332" s="1"/>
      <c r="B332" s="1"/>
      <c r="C332" s="1"/>
      <c r="D332" s="1"/>
      <c r="E332" s="1"/>
      <c r="F332" s="1"/>
    </row>
    <row r="333" spans="1:6" ht="18" customHeight="1">
      <c r="A333" s="1"/>
      <c r="B333" s="1"/>
      <c r="C333" s="1"/>
      <c r="D333" s="1"/>
      <c r="E333" s="1"/>
      <c r="F333" s="1"/>
    </row>
    <row r="334" spans="1:6" ht="18" customHeight="1">
      <c r="A334" s="1"/>
      <c r="B334" s="1"/>
      <c r="C334" s="1"/>
      <c r="D334" s="1"/>
      <c r="E334" s="1"/>
      <c r="F334" s="1"/>
    </row>
    <row r="335" spans="1:6" ht="18" customHeight="1">
      <c r="A335" s="1"/>
      <c r="B335" s="1"/>
      <c r="C335" s="1"/>
      <c r="D335" s="1"/>
      <c r="E335" s="1"/>
      <c r="F335" s="1"/>
    </row>
    <row r="336" spans="1:6" ht="18" customHeight="1">
      <c r="A336" s="1"/>
      <c r="B336" s="1"/>
      <c r="C336" s="1"/>
      <c r="D336" s="1"/>
      <c r="E336" s="1"/>
      <c r="F336" s="1"/>
    </row>
    <row r="337" spans="1:6" ht="18" customHeight="1">
      <c r="A337" s="1"/>
      <c r="B337" s="1"/>
      <c r="C337" s="1"/>
      <c r="D337" s="1"/>
      <c r="E337" s="1"/>
      <c r="F337" s="1"/>
    </row>
    <row r="338" spans="1:6" ht="18" customHeight="1">
      <c r="A338" s="1"/>
      <c r="B338" s="1"/>
      <c r="C338" s="1"/>
      <c r="D338" s="1"/>
      <c r="E338" s="1"/>
      <c r="F338" s="1"/>
    </row>
    <row r="339" spans="1:6" ht="18" customHeight="1">
      <c r="A339" s="1"/>
      <c r="B339" s="1"/>
      <c r="C339" s="1"/>
      <c r="D339" s="1"/>
      <c r="E339" s="1"/>
      <c r="F339" s="1"/>
    </row>
    <row r="340" spans="1:6" ht="18" customHeight="1">
      <c r="A340" s="1"/>
      <c r="B340" s="1"/>
      <c r="C340" s="1"/>
      <c r="D340" s="1"/>
      <c r="E340" s="1"/>
      <c r="F340" s="1"/>
    </row>
    <row r="341" spans="1:6" ht="18" customHeight="1">
      <c r="A341" s="1"/>
      <c r="B341" s="1"/>
      <c r="C341" s="1"/>
      <c r="D341" s="1"/>
      <c r="E341" s="1"/>
      <c r="F341" s="1"/>
    </row>
    <row r="342" spans="1:6" ht="18" customHeight="1">
      <c r="A342" s="1"/>
      <c r="B342" s="1"/>
      <c r="C342" s="1"/>
      <c r="D342" s="1"/>
      <c r="E342" s="1"/>
      <c r="F342" s="1"/>
    </row>
    <row r="343" spans="1:6" ht="18" customHeight="1">
      <c r="A343" s="1"/>
      <c r="B343" s="1"/>
      <c r="C343" s="1"/>
      <c r="D343" s="1"/>
      <c r="E343" s="1"/>
      <c r="F343" s="1"/>
    </row>
    <row r="344" spans="1:6" ht="18" customHeight="1">
      <c r="A344" s="1"/>
      <c r="B344" s="1"/>
      <c r="C344" s="1"/>
      <c r="D344" s="1"/>
      <c r="E344" s="1"/>
      <c r="F344" s="1"/>
    </row>
    <row r="345" spans="1:6" ht="18" customHeight="1">
      <c r="A345" s="1"/>
      <c r="B345" s="1"/>
      <c r="C345" s="1"/>
      <c r="D345" s="1"/>
      <c r="E345" s="1"/>
      <c r="F345" s="1"/>
    </row>
    <row r="346" spans="1:6" ht="18" customHeight="1">
      <c r="A346" s="1"/>
      <c r="B346" s="1"/>
      <c r="C346" s="1"/>
      <c r="D346" s="1"/>
      <c r="E346" s="1"/>
      <c r="F346" s="1"/>
    </row>
    <row r="347" spans="1:6" ht="18" customHeight="1">
      <c r="A347" s="1"/>
      <c r="B347" s="1"/>
      <c r="C347" s="1"/>
      <c r="D347" s="1"/>
      <c r="E347" s="1"/>
      <c r="F347" s="1"/>
    </row>
    <row r="348" spans="1:6" ht="18" customHeight="1">
      <c r="A348" s="1"/>
      <c r="B348" s="1"/>
      <c r="C348" s="1"/>
      <c r="D348" s="1"/>
      <c r="E348" s="1"/>
      <c r="F348" s="1"/>
    </row>
    <row r="349" spans="1:6" ht="18" customHeight="1">
      <c r="A349" s="1"/>
      <c r="B349" s="1"/>
      <c r="C349" s="1"/>
      <c r="D349" s="1"/>
      <c r="E349" s="1"/>
      <c r="F349" s="1"/>
    </row>
    <row r="350" spans="1:6" ht="18" customHeight="1">
      <c r="A350" s="1"/>
      <c r="B350" s="1"/>
      <c r="C350" s="1"/>
      <c r="D350" s="1"/>
      <c r="E350" s="1"/>
      <c r="F350" s="1"/>
    </row>
    <row r="351" spans="1:6" ht="18" customHeight="1">
      <c r="A351" s="1"/>
      <c r="B351" s="1"/>
      <c r="C351" s="1"/>
      <c r="D351" s="1"/>
      <c r="E351" s="1"/>
      <c r="F351" s="1"/>
    </row>
    <row r="352" spans="1:6" ht="18" customHeight="1">
      <c r="A352" s="1"/>
      <c r="B352" s="1"/>
      <c r="C352" s="1"/>
      <c r="D352" s="1"/>
      <c r="E352" s="1"/>
      <c r="F352" s="1"/>
    </row>
    <row r="353" spans="1:6" ht="18" customHeight="1">
      <c r="A353" s="1"/>
      <c r="B353" s="1"/>
      <c r="C353" s="1"/>
      <c r="D353" s="1"/>
      <c r="E353" s="1"/>
      <c r="F353" s="1"/>
    </row>
    <row r="354" spans="1:2" ht="18" customHeight="1">
      <c r="A354" s="1"/>
      <c r="B354" s="1"/>
    </row>
    <row r="355" ht="15">
      <c r="B355" s="1"/>
    </row>
  </sheetData>
  <printOptions/>
  <pageMargins left="0.35433070866141736" right="0.35433070866141736" top="0.5905511811023623" bottom="0.5905511811023623" header="0.31496062992125984" footer="0.31496062992125984"/>
  <pageSetup horizontalDpi="300" verticalDpi="300" orientation="portrait" paperSize="9" r:id="rId1"/>
  <headerFooter alignWithMargins="0">
    <oddHeader>&amp;C"Haastemännikkö", KoppiMä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27"/>
  <sheetViews>
    <sheetView workbookViewId="0" topLeftCell="A1">
      <selection activeCell="B1" sqref="B1:K21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3.8515625" style="0" customWidth="1"/>
    <col min="4" max="4" width="3.421875" style="0" customWidth="1"/>
    <col min="5" max="5" width="6.140625" style="0" customWidth="1"/>
    <col min="6" max="6" width="6.8515625" style="0" customWidth="1"/>
    <col min="7" max="7" width="5.57421875" style="0" customWidth="1"/>
    <col min="8" max="8" width="5.00390625" style="0" customWidth="1"/>
    <col min="9" max="9" width="4.7109375" style="0" customWidth="1"/>
    <col min="10" max="10" width="7.28125" style="0" customWidth="1"/>
    <col min="11" max="11" width="6.28125" style="0" customWidth="1"/>
    <col min="12" max="12" width="3.00390625" style="0" customWidth="1"/>
    <col min="13" max="13" width="5.421875" style="0" customWidth="1"/>
    <col min="14" max="14" width="2.7109375" style="0" customWidth="1"/>
    <col min="15" max="17" width="6.140625" style="0" customWidth="1"/>
    <col min="18" max="18" width="5.140625" style="0" customWidth="1"/>
    <col min="19" max="19" width="7.8515625" style="0" customWidth="1"/>
  </cols>
  <sheetData>
    <row r="1" spans="1:26" ht="18" customHeight="1">
      <c r="A1" s="3" t="s">
        <v>18</v>
      </c>
      <c r="B1" s="4" t="s">
        <v>1</v>
      </c>
      <c r="C1" s="3" t="s">
        <v>19</v>
      </c>
      <c r="D1" s="3" t="s">
        <v>20</v>
      </c>
      <c r="E1" s="5" t="s">
        <v>21</v>
      </c>
      <c r="F1" s="5" t="s">
        <v>22</v>
      </c>
      <c r="G1" s="5" t="s">
        <v>23</v>
      </c>
      <c r="H1" s="3" t="s">
        <v>24</v>
      </c>
      <c r="I1" s="3" t="s">
        <v>25</v>
      </c>
      <c r="J1" s="6" t="s">
        <v>39</v>
      </c>
      <c r="K1" s="6" t="s">
        <v>40</v>
      </c>
      <c r="L1" s="3" t="s">
        <v>26</v>
      </c>
      <c r="M1" s="3" t="s">
        <v>27</v>
      </c>
      <c r="N1" s="3" t="s">
        <v>28</v>
      </c>
      <c r="O1" s="3" t="s">
        <v>29</v>
      </c>
      <c r="P1" s="3" t="s">
        <v>30</v>
      </c>
      <c r="Q1" s="3" t="s">
        <v>25</v>
      </c>
      <c r="R1" s="3" t="s">
        <v>32</v>
      </c>
      <c r="S1" s="3" t="s">
        <v>33</v>
      </c>
      <c r="T1" t="s">
        <v>66</v>
      </c>
      <c r="U1" t="s">
        <v>68</v>
      </c>
      <c r="V1" t="s">
        <v>25</v>
      </c>
      <c r="W1" t="s">
        <v>74</v>
      </c>
      <c r="X1" t="s">
        <v>75</v>
      </c>
      <c r="Y1" t="s">
        <v>76</v>
      </c>
      <c r="Z1" t="s">
        <v>77</v>
      </c>
    </row>
    <row r="2" spans="1:26" ht="18" customHeight="1">
      <c r="A2" s="3">
        <v>1</v>
      </c>
      <c r="B2" s="4">
        <v>13</v>
      </c>
      <c r="C2" s="3">
        <v>1</v>
      </c>
      <c r="D2" s="3">
        <v>1</v>
      </c>
      <c r="E2" s="5">
        <v>2.91598425986673</v>
      </c>
      <c r="F2" s="5">
        <v>13.735955274043713</v>
      </c>
      <c r="G2" s="5">
        <v>-0.947470711074839</v>
      </c>
      <c r="H2" s="3">
        <v>213</v>
      </c>
      <c r="I2" s="3">
        <v>159</v>
      </c>
      <c r="J2" s="26">
        <v>329.5</v>
      </c>
      <c r="K2" s="26">
        <v>274.5</v>
      </c>
      <c r="L2" s="19" t="s">
        <v>41</v>
      </c>
      <c r="M2" s="16">
        <v>16.9</v>
      </c>
      <c r="N2" s="6"/>
      <c r="O2" s="16">
        <v>14.2</v>
      </c>
      <c r="P2" s="16">
        <v>7.8</v>
      </c>
      <c r="Q2" s="16">
        <v>15.9</v>
      </c>
      <c r="R2" s="6"/>
      <c r="S2" s="15"/>
      <c r="T2" s="18">
        <v>13.9</v>
      </c>
      <c r="U2" s="18">
        <v>7.2</v>
      </c>
      <c r="V2">
        <v>159</v>
      </c>
      <c r="W2" s="24">
        <f>T2-O2</f>
        <v>-0.29999999999999893</v>
      </c>
      <c r="X2" s="24">
        <f>U2-P2</f>
        <v>-0.5999999999999996</v>
      </c>
      <c r="Y2" s="20">
        <f>V2-Q2*10</f>
        <v>0</v>
      </c>
      <c r="Z2" s="18">
        <f>AVERAGE(J2:K2)/100</f>
        <v>3.02</v>
      </c>
    </row>
    <row r="3" spans="1:26" ht="18" customHeight="1">
      <c r="A3" s="3">
        <v>1</v>
      </c>
      <c r="B3" s="4">
        <v>22</v>
      </c>
      <c r="C3" s="3">
        <v>2</v>
      </c>
      <c r="D3" s="3">
        <v>1</v>
      </c>
      <c r="E3" s="5">
        <v>9.321869939446753</v>
      </c>
      <c r="F3" s="5">
        <v>15.145238684209367</v>
      </c>
      <c r="G3" s="5">
        <v>-0.9894717454761764</v>
      </c>
      <c r="H3" s="3">
        <v>310</v>
      </c>
      <c r="I3" s="3">
        <v>234</v>
      </c>
      <c r="J3" s="26">
        <v>333</v>
      </c>
      <c r="K3" s="26">
        <v>247.5</v>
      </c>
      <c r="L3" s="19" t="s">
        <v>41</v>
      </c>
      <c r="M3" s="16">
        <v>17.5</v>
      </c>
      <c r="N3" s="6"/>
      <c r="O3" s="16">
        <v>18.5</v>
      </c>
      <c r="P3" s="16">
        <v>5.1</v>
      </c>
      <c r="Q3" s="16">
        <v>23.4</v>
      </c>
      <c r="R3" s="6"/>
      <c r="S3" s="15"/>
      <c r="T3" s="18">
        <v>18.3</v>
      </c>
      <c r="U3" s="18">
        <v>4.2</v>
      </c>
      <c r="V3">
        <v>234</v>
      </c>
      <c r="W3" s="25">
        <f aca="true" t="shared" si="0" ref="W3:W21">T3-O3</f>
        <v>-0.1999999999999993</v>
      </c>
      <c r="X3" s="24">
        <f aca="true" t="shared" si="1" ref="X3:X21">U3-P3</f>
        <v>-0.8999999999999995</v>
      </c>
      <c r="Y3" s="20">
        <f aca="true" t="shared" si="2" ref="Y3:Y21">V3-Q3*10</f>
        <v>0</v>
      </c>
      <c r="Z3" s="18">
        <f aca="true" t="shared" si="3" ref="Z3:Z21">AVERAGE(J3:K3)/100</f>
        <v>2.9025</v>
      </c>
    </row>
    <row r="4" spans="1:26" ht="18" customHeight="1">
      <c r="A4" s="3">
        <v>2</v>
      </c>
      <c r="B4" s="4">
        <v>38</v>
      </c>
      <c r="C4" s="3">
        <v>2</v>
      </c>
      <c r="D4" s="3">
        <v>1</v>
      </c>
      <c r="E4" s="5">
        <v>8.489088786936408</v>
      </c>
      <c r="F4" s="5">
        <v>1.8493050529154615</v>
      </c>
      <c r="G4" s="5">
        <v>-0.48325753029803165</v>
      </c>
      <c r="H4" s="3">
        <v>125</v>
      </c>
      <c r="I4" s="3">
        <v>96</v>
      </c>
      <c r="J4" s="26">
        <v>229.5</v>
      </c>
      <c r="K4" s="26">
        <v>202</v>
      </c>
      <c r="L4" s="19" t="s">
        <v>41</v>
      </c>
      <c r="M4" s="16">
        <v>11</v>
      </c>
      <c r="N4" s="6"/>
      <c r="O4" s="16">
        <v>11.3</v>
      </c>
      <c r="P4" s="16">
        <v>4.5</v>
      </c>
      <c r="Q4" s="16">
        <v>9.8</v>
      </c>
      <c r="R4" s="6"/>
      <c r="S4" s="15"/>
      <c r="T4" s="18">
        <v>11.05</v>
      </c>
      <c r="U4" s="18">
        <v>4.3</v>
      </c>
      <c r="V4">
        <v>96</v>
      </c>
      <c r="W4" s="24">
        <f t="shared" si="0"/>
        <v>-0.25</v>
      </c>
      <c r="X4" s="24">
        <f t="shared" si="1"/>
        <v>-0.20000000000000018</v>
      </c>
      <c r="Y4" s="20">
        <f t="shared" si="2"/>
        <v>-2</v>
      </c>
      <c r="Z4" s="18">
        <f t="shared" si="3"/>
        <v>2.1575</v>
      </c>
    </row>
    <row r="5" spans="1:26" ht="18" customHeight="1">
      <c r="A5" s="3">
        <v>2</v>
      </c>
      <c r="B5" s="4">
        <v>47</v>
      </c>
      <c r="C5" s="3">
        <v>3</v>
      </c>
      <c r="D5" s="3">
        <v>1</v>
      </c>
      <c r="E5" s="5">
        <v>16.647012298314294</v>
      </c>
      <c r="F5" s="5">
        <v>1.6035554356405348</v>
      </c>
      <c r="G5" s="5">
        <v>-0.4362419286587943</v>
      </c>
      <c r="H5" s="3">
        <v>244</v>
      </c>
      <c r="I5" s="3">
        <v>154</v>
      </c>
      <c r="J5" s="26">
        <v>427</v>
      </c>
      <c r="K5" s="26">
        <v>284.5</v>
      </c>
      <c r="L5" s="19" t="s">
        <v>41</v>
      </c>
      <c r="M5" s="16">
        <v>17.9</v>
      </c>
      <c r="N5" s="6"/>
      <c r="O5" s="16">
        <v>14.9</v>
      </c>
      <c r="P5" s="16">
        <v>7.6</v>
      </c>
      <c r="Q5" s="16">
        <v>15.5</v>
      </c>
      <c r="R5" s="6"/>
      <c r="S5" s="15"/>
      <c r="T5" s="18">
        <v>15.2</v>
      </c>
      <c r="U5" s="18">
        <v>7.25</v>
      </c>
      <c r="V5">
        <v>154</v>
      </c>
      <c r="W5" s="24">
        <f t="shared" si="0"/>
        <v>0.29999999999999893</v>
      </c>
      <c r="X5" s="24">
        <f t="shared" si="1"/>
        <v>-0.34999999999999964</v>
      </c>
      <c r="Y5" s="20">
        <f t="shared" si="2"/>
        <v>-1</v>
      </c>
      <c r="Z5" s="18">
        <f t="shared" si="3"/>
        <v>3.5575</v>
      </c>
    </row>
    <row r="6" spans="1:26" ht="18" customHeight="1">
      <c r="A6" s="3">
        <v>2</v>
      </c>
      <c r="B6" s="4">
        <v>55</v>
      </c>
      <c r="C6" s="3">
        <v>2</v>
      </c>
      <c r="D6" s="3">
        <v>1</v>
      </c>
      <c r="E6" s="5">
        <v>13.456414911005751</v>
      </c>
      <c r="F6" s="5">
        <v>11.067044216524124</v>
      </c>
      <c r="G6" s="5">
        <v>-1.1534371599524964</v>
      </c>
      <c r="H6" s="3">
        <v>233</v>
      </c>
      <c r="I6" s="3">
        <v>207</v>
      </c>
      <c r="J6" s="26">
        <v>308.5</v>
      </c>
      <c r="K6" s="26">
        <v>262.5</v>
      </c>
      <c r="L6" s="19" t="s">
        <v>41</v>
      </c>
      <c r="M6" s="16">
        <v>17.7</v>
      </c>
      <c r="N6" s="6"/>
      <c r="O6" s="16">
        <v>16.5</v>
      </c>
      <c r="P6" s="16">
        <v>6.7</v>
      </c>
      <c r="Q6" s="16">
        <v>21.3</v>
      </c>
      <c r="R6" s="6"/>
      <c r="S6" s="15"/>
      <c r="T6" s="18">
        <v>16.25</v>
      </c>
      <c r="U6" s="18">
        <v>8.75</v>
      </c>
      <c r="V6">
        <v>207</v>
      </c>
      <c r="W6" s="24">
        <f t="shared" si="0"/>
        <v>-0.25</v>
      </c>
      <c r="X6" s="24">
        <f t="shared" si="1"/>
        <v>2.05</v>
      </c>
      <c r="Y6" s="20">
        <f t="shared" si="2"/>
        <v>-6</v>
      </c>
      <c r="Z6" s="18">
        <f t="shared" si="3"/>
        <v>2.855</v>
      </c>
    </row>
    <row r="7" spans="1:26" ht="18" customHeight="1">
      <c r="A7" s="3">
        <v>3</v>
      </c>
      <c r="B7" s="4">
        <v>69</v>
      </c>
      <c r="C7" s="3">
        <v>2</v>
      </c>
      <c r="D7" s="3">
        <v>1</v>
      </c>
      <c r="E7" s="5">
        <v>10.129494762674936</v>
      </c>
      <c r="F7" s="5">
        <v>-2.5645144402036366</v>
      </c>
      <c r="G7" s="5">
        <v>-0.3160254165770169</v>
      </c>
      <c r="H7" s="3">
        <v>110</v>
      </c>
      <c r="I7" s="3">
        <v>89</v>
      </c>
      <c r="J7" s="26">
        <v>246.5</v>
      </c>
      <c r="K7" s="26">
        <v>204.5</v>
      </c>
      <c r="L7" s="19" t="s">
        <v>41</v>
      </c>
      <c r="M7" s="16">
        <v>12.2</v>
      </c>
      <c r="N7" s="6"/>
      <c r="O7" s="16">
        <v>11.7</v>
      </c>
      <c r="P7" s="16">
        <v>4.7</v>
      </c>
      <c r="Q7" s="16">
        <v>9</v>
      </c>
      <c r="R7" s="6"/>
      <c r="S7" s="15"/>
      <c r="T7" s="18">
        <v>11.55</v>
      </c>
      <c r="U7" s="18">
        <v>4.55</v>
      </c>
      <c r="V7">
        <v>89</v>
      </c>
      <c r="W7" s="24">
        <f t="shared" si="0"/>
        <v>-0.14999999999999858</v>
      </c>
      <c r="X7" s="24">
        <f t="shared" si="1"/>
        <v>-0.15000000000000036</v>
      </c>
      <c r="Y7" s="20">
        <f t="shared" si="2"/>
        <v>-1</v>
      </c>
      <c r="Z7" s="18">
        <f t="shared" si="3"/>
        <v>2.255</v>
      </c>
    </row>
    <row r="8" spans="1:26" ht="18" customHeight="1">
      <c r="A8" s="3">
        <v>3</v>
      </c>
      <c r="B8" s="4">
        <v>84</v>
      </c>
      <c r="C8" s="3">
        <v>4</v>
      </c>
      <c r="D8" s="3">
        <v>1</v>
      </c>
      <c r="E8" s="5">
        <v>17.669701541198886</v>
      </c>
      <c r="F8" s="5">
        <v>-1.6619898884620246</v>
      </c>
      <c r="G8" s="5">
        <v>-0.1345995009724919</v>
      </c>
      <c r="H8" s="3">
        <v>263</v>
      </c>
      <c r="I8" s="3">
        <v>196</v>
      </c>
      <c r="J8" s="26">
        <v>470.5</v>
      </c>
      <c r="K8" s="26">
        <v>364.5</v>
      </c>
      <c r="L8" s="19" t="s">
        <v>41</v>
      </c>
      <c r="M8" s="16">
        <v>18.4</v>
      </c>
      <c r="N8" s="6"/>
      <c r="O8" s="16">
        <v>16.2</v>
      </c>
      <c r="P8" s="16">
        <v>4.5</v>
      </c>
      <c r="Q8" s="16">
        <v>20.7</v>
      </c>
      <c r="R8" s="6"/>
      <c r="S8" s="15"/>
      <c r="T8" s="18">
        <v>15</v>
      </c>
      <c r="U8" s="18">
        <v>3.25</v>
      </c>
      <c r="V8">
        <v>196</v>
      </c>
      <c r="W8" s="25">
        <f t="shared" si="0"/>
        <v>-1.1999999999999993</v>
      </c>
      <c r="X8" s="24">
        <f t="shared" si="1"/>
        <v>-1.25</v>
      </c>
      <c r="Y8" s="21">
        <f t="shared" si="2"/>
        <v>-11</v>
      </c>
      <c r="Z8" s="18">
        <f t="shared" si="3"/>
        <v>4.175</v>
      </c>
    </row>
    <row r="9" spans="1:26" ht="18" customHeight="1">
      <c r="A9" s="3">
        <v>3</v>
      </c>
      <c r="B9" s="4">
        <v>96</v>
      </c>
      <c r="C9" s="3">
        <v>1</v>
      </c>
      <c r="D9" s="3">
        <v>1</v>
      </c>
      <c r="E9" s="5">
        <v>14.020349866041903</v>
      </c>
      <c r="F9" s="5">
        <v>-12.73509837738979</v>
      </c>
      <c r="G9" s="5">
        <v>-0.10275517198592846</v>
      </c>
      <c r="H9" s="3">
        <v>195</v>
      </c>
      <c r="I9" s="3">
        <v>159</v>
      </c>
      <c r="J9" s="26">
        <v>329</v>
      </c>
      <c r="K9" s="26">
        <v>268</v>
      </c>
      <c r="L9" s="19" t="s">
        <v>41</v>
      </c>
      <c r="M9" s="16">
        <v>15</v>
      </c>
      <c r="N9" s="6"/>
      <c r="O9" s="16">
        <v>13.2</v>
      </c>
      <c r="P9" s="16">
        <v>6.1</v>
      </c>
      <c r="Q9" s="16">
        <v>15.8</v>
      </c>
      <c r="R9" s="6"/>
      <c r="S9" s="15"/>
      <c r="T9" s="18">
        <v>12.8</v>
      </c>
      <c r="U9" s="18">
        <v>5.3</v>
      </c>
      <c r="V9">
        <v>159</v>
      </c>
      <c r="W9" s="24">
        <f t="shared" si="0"/>
        <v>-0.3999999999999986</v>
      </c>
      <c r="X9" s="24">
        <f t="shared" si="1"/>
        <v>-0.7999999999999998</v>
      </c>
      <c r="Y9" s="20">
        <f t="shared" si="2"/>
        <v>1</v>
      </c>
      <c r="Z9" s="18">
        <f t="shared" si="3"/>
        <v>2.985</v>
      </c>
    </row>
    <row r="10" spans="1:26" ht="18" customHeight="1">
      <c r="A10" s="3">
        <v>4</v>
      </c>
      <c r="B10" s="4">
        <v>113</v>
      </c>
      <c r="C10" s="3">
        <v>2</v>
      </c>
      <c r="D10" s="3">
        <v>1</v>
      </c>
      <c r="E10" s="5">
        <v>2.1328949204180807</v>
      </c>
      <c r="F10" s="5">
        <v>-10.65402410223117</v>
      </c>
      <c r="G10" s="5">
        <v>-0.48623972594682696</v>
      </c>
      <c r="H10" s="3">
        <v>146</v>
      </c>
      <c r="I10" s="3">
        <v>121</v>
      </c>
      <c r="J10" s="26">
        <v>162.5</v>
      </c>
      <c r="K10" s="26">
        <v>113</v>
      </c>
      <c r="L10" s="19" t="s">
        <v>41</v>
      </c>
      <c r="M10" s="16">
        <v>10.7</v>
      </c>
      <c r="N10" s="6"/>
      <c r="O10" s="16">
        <v>13.5</v>
      </c>
      <c r="P10" s="16">
        <v>10.1</v>
      </c>
      <c r="Q10" s="16">
        <v>12.4</v>
      </c>
      <c r="R10" s="6"/>
      <c r="S10" s="15"/>
      <c r="T10" s="18">
        <v>13.3</v>
      </c>
      <c r="U10" s="18">
        <v>7.55</v>
      </c>
      <c r="V10">
        <v>121</v>
      </c>
      <c r="W10" s="24">
        <f t="shared" si="0"/>
        <v>-0.1999999999999993</v>
      </c>
      <c r="X10" s="25">
        <f t="shared" si="1"/>
        <v>-2.55</v>
      </c>
      <c r="Y10" s="20">
        <f t="shared" si="2"/>
        <v>-3</v>
      </c>
      <c r="Z10" s="18">
        <f t="shared" si="3"/>
        <v>1.3775</v>
      </c>
    </row>
    <row r="11" spans="1:26" ht="18" customHeight="1">
      <c r="A11" s="3">
        <v>4</v>
      </c>
      <c r="B11" s="4">
        <v>124</v>
      </c>
      <c r="C11" s="3">
        <v>1</v>
      </c>
      <c r="D11" s="3">
        <v>1</v>
      </c>
      <c r="E11" s="5">
        <v>7.405453497687181</v>
      </c>
      <c r="F11" s="5">
        <v>-17.048812181758667</v>
      </c>
      <c r="G11" s="5">
        <v>-0.38006097284621676</v>
      </c>
      <c r="H11" s="3">
        <v>257</v>
      </c>
      <c r="I11" s="3">
        <v>213</v>
      </c>
      <c r="J11" s="26">
        <v>289</v>
      </c>
      <c r="K11" s="26">
        <v>305.5</v>
      </c>
      <c r="L11" s="19" t="s">
        <v>41</v>
      </c>
      <c r="M11" s="16">
        <v>17.9</v>
      </c>
      <c r="N11" s="6"/>
      <c r="O11" s="16">
        <v>16.6</v>
      </c>
      <c r="P11" s="16">
        <v>9.1</v>
      </c>
      <c r="Q11" s="16">
        <v>21.4</v>
      </c>
      <c r="R11" s="6"/>
      <c r="S11" s="15"/>
      <c r="T11" s="18">
        <v>16.55</v>
      </c>
      <c r="U11" s="18">
        <v>8.8</v>
      </c>
      <c r="V11">
        <v>213</v>
      </c>
      <c r="W11" s="24">
        <f t="shared" si="0"/>
        <v>-0.05000000000000071</v>
      </c>
      <c r="X11" s="24">
        <f t="shared" si="1"/>
        <v>-0.29999999999999893</v>
      </c>
      <c r="Y11" s="20">
        <f t="shared" si="2"/>
        <v>-1</v>
      </c>
      <c r="Z11" s="18">
        <f t="shared" si="3"/>
        <v>2.9725</v>
      </c>
    </row>
    <row r="12" spans="1:26" ht="18" customHeight="1">
      <c r="A12" s="3">
        <v>5</v>
      </c>
      <c r="B12" s="4">
        <v>137</v>
      </c>
      <c r="C12" s="3">
        <v>1</v>
      </c>
      <c r="D12" s="3">
        <v>1</v>
      </c>
      <c r="E12" s="5">
        <v>-1.9772705557100658</v>
      </c>
      <c r="F12" s="5">
        <v>-9.832444792324997</v>
      </c>
      <c r="G12" s="5">
        <v>-0.5351678487424271</v>
      </c>
      <c r="H12" s="3">
        <v>238</v>
      </c>
      <c r="I12" s="3">
        <v>186</v>
      </c>
      <c r="J12" s="26">
        <v>339.5</v>
      </c>
      <c r="K12" s="26">
        <v>287</v>
      </c>
      <c r="L12" s="19" t="s">
        <v>41</v>
      </c>
      <c r="M12" s="16">
        <v>15</v>
      </c>
      <c r="N12" s="6"/>
      <c r="O12" s="16">
        <v>16.3</v>
      </c>
      <c r="P12" s="16">
        <v>8.9</v>
      </c>
      <c r="Q12" s="16">
        <v>18.6</v>
      </c>
      <c r="R12" s="6"/>
      <c r="S12" s="15"/>
      <c r="T12" s="18">
        <v>16</v>
      </c>
      <c r="U12" s="18">
        <v>9.25</v>
      </c>
      <c r="V12">
        <v>186</v>
      </c>
      <c r="W12" s="24">
        <f t="shared" si="0"/>
        <v>-0.3000000000000007</v>
      </c>
      <c r="X12" s="24">
        <f t="shared" si="1"/>
        <v>0.34999999999999964</v>
      </c>
      <c r="Y12" s="20">
        <f t="shared" si="2"/>
        <v>0</v>
      </c>
      <c r="Z12" s="18">
        <f t="shared" si="3"/>
        <v>3.1325</v>
      </c>
    </row>
    <row r="13" spans="1:26" ht="18" customHeight="1">
      <c r="A13" s="3">
        <v>5</v>
      </c>
      <c r="B13" s="4">
        <v>151</v>
      </c>
      <c r="C13" s="3">
        <v>1</v>
      </c>
      <c r="D13" s="3">
        <v>1</v>
      </c>
      <c r="E13" s="5">
        <v>-10.810702868033173</v>
      </c>
      <c r="F13" s="5">
        <v>-17.98629923933793</v>
      </c>
      <c r="G13" s="5">
        <v>-0.9420132521467001</v>
      </c>
      <c r="H13" s="3">
        <v>274</v>
      </c>
      <c r="I13" s="3">
        <v>202</v>
      </c>
      <c r="J13" s="26">
        <v>365</v>
      </c>
      <c r="K13" s="26">
        <v>310</v>
      </c>
      <c r="L13" s="19" t="s">
        <v>41</v>
      </c>
      <c r="M13" s="16">
        <v>17.9</v>
      </c>
      <c r="N13" s="6"/>
      <c r="O13" s="16">
        <v>15.1</v>
      </c>
      <c r="P13" s="16">
        <v>7.5</v>
      </c>
      <c r="Q13" s="16">
        <v>20.3</v>
      </c>
      <c r="R13" s="6"/>
      <c r="S13" s="15"/>
      <c r="T13" s="18">
        <v>14.8</v>
      </c>
      <c r="U13" s="18">
        <v>8.05</v>
      </c>
      <c r="V13">
        <v>202</v>
      </c>
      <c r="W13" s="24">
        <f t="shared" si="0"/>
        <v>-0.29999999999999893</v>
      </c>
      <c r="X13" s="24">
        <f t="shared" si="1"/>
        <v>0.5500000000000007</v>
      </c>
      <c r="Y13" s="20">
        <f t="shared" si="2"/>
        <v>-1</v>
      </c>
      <c r="Z13" s="18">
        <f t="shared" si="3"/>
        <v>3.375</v>
      </c>
    </row>
    <row r="14" spans="1:26" ht="18" customHeight="1">
      <c r="A14" s="3">
        <v>5</v>
      </c>
      <c r="B14" s="4">
        <v>158</v>
      </c>
      <c r="C14" s="3">
        <v>1</v>
      </c>
      <c r="D14" s="3">
        <v>1</v>
      </c>
      <c r="E14" s="5">
        <v>-3.74025791957598</v>
      </c>
      <c r="F14" s="5">
        <v>-19.36275340643259</v>
      </c>
      <c r="G14" s="5">
        <v>-0.823200510451612</v>
      </c>
      <c r="H14" s="3">
        <v>284</v>
      </c>
      <c r="I14" s="3">
        <v>226</v>
      </c>
      <c r="J14" s="26">
        <v>379.5</v>
      </c>
      <c r="K14" s="26">
        <v>337.5</v>
      </c>
      <c r="L14" s="19" t="s">
        <v>41</v>
      </c>
      <c r="M14" s="16">
        <v>14.7</v>
      </c>
      <c r="N14" s="6"/>
      <c r="O14" s="16">
        <v>16.9</v>
      </c>
      <c r="P14" s="16">
        <v>8.6</v>
      </c>
      <c r="Q14" s="16">
        <v>22.5</v>
      </c>
      <c r="R14" s="6"/>
      <c r="S14" s="15"/>
      <c r="T14" s="18">
        <v>16.7</v>
      </c>
      <c r="U14" s="18">
        <v>9.4</v>
      </c>
      <c r="V14">
        <v>226</v>
      </c>
      <c r="W14" s="24">
        <f t="shared" si="0"/>
        <v>-0.1999999999999993</v>
      </c>
      <c r="X14" s="24">
        <f t="shared" si="1"/>
        <v>0.8000000000000007</v>
      </c>
      <c r="Y14" s="20">
        <f t="shared" si="2"/>
        <v>1</v>
      </c>
      <c r="Z14" s="18">
        <f t="shared" si="3"/>
        <v>3.585</v>
      </c>
    </row>
    <row r="15" spans="1:26" ht="18" customHeight="1">
      <c r="A15" s="3">
        <v>6</v>
      </c>
      <c r="B15" s="4">
        <v>177</v>
      </c>
      <c r="C15" s="3">
        <v>1</v>
      </c>
      <c r="D15" s="3">
        <v>1</v>
      </c>
      <c r="E15" s="5">
        <v>-13.720623284231044</v>
      </c>
      <c r="F15" s="5">
        <v>-1.8628584288366257</v>
      </c>
      <c r="G15" s="5">
        <v>-1.5710642966240087</v>
      </c>
      <c r="H15" s="3">
        <v>268</v>
      </c>
      <c r="I15" s="3">
        <v>231</v>
      </c>
      <c r="J15" s="26">
        <v>530.5</v>
      </c>
      <c r="K15" s="26">
        <v>315</v>
      </c>
      <c r="L15" s="19" t="s">
        <v>41</v>
      </c>
      <c r="M15" s="16">
        <v>16.8</v>
      </c>
      <c r="N15" s="6"/>
      <c r="O15" s="16">
        <v>17.6</v>
      </c>
      <c r="P15" s="16">
        <v>8.4</v>
      </c>
      <c r="Q15" s="16">
        <v>23.2</v>
      </c>
      <c r="R15" s="6"/>
      <c r="S15" s="15"/>
      <c r="T15" s="18">
        <v>17.4</v>
      </c>
      <c r="U15" s="18">
        <v>8.4</v>
      </c>
      <c r="V15">
        <v>231</v>
      </c>
      <c r="W15" s="24">
        <f t="shared" si="0"/>
        <v>-0.20000000000000284</v>
      </c>
      <c r="X15" s="24">
        <f t="shared" si="1"/>
        <v>0</v>
      </c>
      <c r="Y15" s="20">
        <f t="shared" si="2"/>
        <v>-1</v>
      </c>
      <c r="Z15" s="18">
        <f t="shared" si="3"/>
        <v>4.2275</v>
      </c>
    </row>
    <row r="16" spans="1:26" ht="18" customHeight="1">
      <c r="A16" s="3">
        <v>6</v>
      </c>
      <c r="B16" s="4">
        <v>189</v>
      </c>
      <c r="C16" s="3">
        <v>1</v>
      </c>
      <c r="D16" s="3">
        <v>1</v>
      </c>
      <c r="E16" s="5">
        <v>-19.367578155340627</v>
      </c>
      <c r="F16" s="5">
        <v>-1.9727136853548901</v>
      </c>
      <c r="G16" s="5">
        <v>-1.6966847669508769</v>
      </c>
      <c r="H16" s="3">
        <v>214</v>
      </c>
      <c r="I16" s="3">
        <v>164</v>
      </c>
      <c r="J16" s="26">
        <v>396</v>
      </c>
      <c r="K16" s="26">
        <v>234</v>
      </c>
      <c r="L16" s="19" t="s">
        <v>41</v>
      </c>
      <c r="M16" s="16">
        <v>18.5</v>
      </c>
      <c r="N16" s="6"/>
      <c r="O16" s="16">
        <v>15.8</v>
      </c>
      <c r="P16" s="16">
        <v>9.4</v>
      </c>
      <c r="Q16" s="16">
        <v>16.4</v>
      </c>
      <c r="R16" s="6"/>
      <c r="S16" s="15"/>
      <c r="T16" s="18">
        <v>15.7</v>
      </c>
      <c r="U16" s="18">
        <v>8.3</v>
      </c>
      <c r="V16">
        <v>164</v>
      </c>
      <c r="W16" s="24">
        <f t="shared" si="0"/>
        <v>-0.10000000000000142</v>
      </c>
      <c r="X16" s="24">
        <f t="shared" si="1"/>
        <v>-1.0999999999999996</v>
      </c>
      <c r="Y16" s="20">
        <f t="shared" si="2"/>
        <v>0</v>
      </c>
      <c r="Z16" s="18">
        <f t="shared" si="3"/>
        <v>3.15</v>
      </c>
    </row>
    <row r="17" spans="1:26" ht="18" customHeight="1">
      <c r="A17" s="3">
        <v>7</v>
      </c>
      <c r="B17" s="4">
        <v>202</v>
      </c>
      <c r="C17" s="3">
        <v>1</v>
      </c>
      <c r="D17" s="3">
        <v>1</v>
      </c>
      <c r="E17" s="5">
        <v>-10.84452111958854</v>
      </c>
      <c r="F17" s="5">
        <v>3.130001512072453</v>
      </c>
      <c r="G17" s="5">
        <v>-1.0024675939188026</v>
      </c>
      <c r="H17" s="3">
        <v>193</v>
      </c>
      <c r="I17" s="3">
        <v>149</v>
      </c>
      <c r="J17" s="26">
        <v>273</v>
      </c>
      <c r="K17" s="26">
        <v>223.5</v>
      </c>
      <c r="L17" s="19" t="s">
        <v>41</v>
      </c>
      <c r="M17" s="16">
        <v>14</v>
      </c>
      <c r="N17" s="6"/>
      <c r="O17" s="16">
        <v>14.4</v>
      </c>
      <c r="P17" s="16">
        <v>8.4</v>
      </c>
      <c r="Q17" s="16">
        <v>14.9</v>
      </c>
      <c r="R17" s="6"/>
      <c r="S17" s="15"/>
      <c r="T17" s="18">
        <v>14.5</v>
      </c>
      <c r="U17" s="18">
        <v>8.5</v>
      </c>
      <c r="V17">
        <v>149</v>
      </c>
      <c r="W17" s="24">
        <f t="shared" si="0"/>
        <v>0.09999999999999964</v>
      </c>
      <c r="X17" s="24">
        <f t="shared" si="1"/>
        <v>0.09999999999999964</v>
      </c>
      <c r="Y17" s="20">
        <f t="shared" si="2"/>
        <v>0</v>
      </c>
      <c r="Z17" s="18">
        <f t="shared" si="3"/>
        <v>2.4825</v>
      </c>
    </row>
    <row r="18" spans="1:26" ht="18" customHeight="1">
      <c r="A18" s="3">
        <v>7</v>
      </c>
      <c r="B18" s="4">
        <v>215</v>
      </c>
      <c r="C18" s="3">
        <v>2</v>
      </c>
      <c r="D18" s="3">
        <v>1</v>
      </c>
      <c r="E18" s="5">
        <v>-19.806127510316202</v>
      </c>
      <c r="F18" s="5">
        <v>8.992107542190583</v>
      </c>
      <c r="G18" s="5">
        <v>-1.566538640833653</v>
      </c>
      <c r="H18" s="3">
        <v>214</v>
      </c>
      <c r="I18" s="3">
        <v>152</v>
      </c>
      <c r="J18" s="26">
        <v>310.5</v>
      </c>
      <c r="K18" s="26">
        <v>246</v>
      </c>
      <c r="L18" s="19" t="s">
        <v>41</v>
      </c>
      <c r="M18" s="16">
        <v>15.1</v>
      </c>
      <c r="N18" s="6"/>
      <c r="O18" s="16">
        <v>13.9</v>
      </c>
      <c r="P18" s="16">
        <v>4.8</v>
      </c>
      <c r="Q18" s="16">
        <v>15.7</v>
      </c>
      <c r="R18" s="6"/>
      <c r="S18" s="15" t="s">
        <v>49</v>
      </c>
      <c r="T18" s="18">
        <v>13.5</v>
      </c>
      <c r="U18" s="18">
        <v>4.3</v>
      </c>
      <c r="V18">
        <v>152</v>
      </c>
      <c r="W18" s="24">
        <f t="shared" si="0"/>
        <v>-0.40000000000000036</v>
      </c>
      <c r="X18" s="24">
        <f t="shared" si="1"/>
        <v>-0.5</v>
      </c>
      <c r="Y18" s="20">
        <f t="shared" si="2"/>
        <v>-5</v>
      </c>
      <c r="Z18" s="18">
        <f t="shared" si="3"/>
        <v>2.7825</v>
      </c>
    </row>
    <row r="19" spans="1:26" ht="18" customHeight="1">
      <c r="A19" s="3">
        <v>8</v>
      </c>
      <c r="B19" s="4">
        <v>228</v>
      </c>
      <c r="C19" s="3">
        <v>1</v>
      </c>
      <c r="D19" s="3">
        <v>1</v>
      </c>
      <c r="E19" s="5">
        <v>-1.6471981262598243</v>
      </c>
      <c r="F19" s="5">
        <v>2.007669715758716</v>
      </c>
      <c r="G19" s="5">
        <v>-0.5159677409781847</v>
      </c>
      <c r="H19" s="3">
        <v>241</v>
      </c>
      <c r="I19" s="3">
        <v>200</v>
      </c>
      <c r="J19" s="26">
        <v>463.5</v>
      </c>
      <c r="K19" s="26">
        <v>328.5</v>
      </c>
      <c r="L19" s="19" t="s">
        <v>41</v>
      </c>
      <c r="M19" s="16">
        <v>15.2</v>
      </c>
      <c r="N19" s="6"/>
      <c r="O19" s="16">
        <v>16.3</v>
      </c>
      <c r="P19" s="16">
        <v>8.5</v>
      </c>
      <c r="Q19" s="16">
        <v>20.2</v>
      </c>
      <c r="R19" s="6"/>
      <c r="S19" s="15"/>
      <c r="T19" s="18">
        <v>15.9</v>
      </c>
      <c r="U19" s="18">
        <v>9</v>
      </c>
      <c r="V19">
        <v>200</v>
      </c>
      <c r="W19" s="24">
        <f t="shared" si="0"/>
        <v>-0.40000000000000036</v>
      </c>
      <c r="X19" s="24">
        <f t="shared" si="1"/>
        <v>0.5</v>
      </c>
      <c r="Y19" s="20">
        <f t="shared" si="2"/>
        <v>-2</v>
      </c>
      <c r="Z19" s="18">
        <f t="shared" si="3"/>
        <v>3.96</v>
      </c>
    </row>
    <row r="20" spans="1:26" ht="18" customHeight="1">
      <c r="A20" s="3">
        <v>8</v>
      </c>
      <c r="B20" s="4">
        <v>241</v>
      </c>
      <c r="C20" s="3">
        <v>1</v>
      </c>
      <c r="D20" s="3">
        <v>1</v>
      </c>
      <c r="E20" s="5">
        <v>-0.5911704660440239</v>
      </c>
      <c r="F20" s="5">
        <v>10.860817622132037</v>
      </c>
      <c r="G20" s="5">
        <v>-0.9412535645271844</v>
      </c>
      <c r="H20" s="3">
        <v>215</v>
      </c>
      <c r="I20" s="3">
        <v>166</v>
      </c>
      <c r="J20" s="26">
        <v>353.5</v>
      </c>
      <c r="K20" s="26">
        <v>281.5</v>
      </c>
      <c r="L20" s="19" t="s">
        <v>41</v>
      </c>
      <c r="M20" s="16">
        <v>15.2</v>
      </c>
      <c r="N20" s="6"/>
      <c r="O20" s="16">
        <v>14.7</v>
      </c>
      <c r="P20" s="16">
        <v>8.3</v>
      </c>
      <c r="Q20" s="16">
        <v>16.8</v>
      </c>
      <c r="R20" s="6"/>
      <c r="S20" s="15"/>
      <c r="T20" s="18">
        <v>14.3</v>
      </c>
      <c r="U20" s="18">
        <v>7.55</v>
      </c>
      <c r="V20">
        <v>166</v>
      </c>
      <c r="W20" s="24">
        <f t="shared" si="0"/>
        <v>-0.3999999999999986</v>
      </c>
      <c r="X20" s="24">
        <f t="shared" si="1"/>
        <v>-0.7500000000000009</v>
      </c>
      <c r="Y20" s="20">
        <f t="shared" si="2"/>
        <v>-2</v>
      </c>
      <c r="Z20" s="18">
        <f t="shared" si="3"/>
        <v>3.175</v>
      </c>
    </row>
    <row r="21" spans="1:26" ht="18" customHeight="1">
      <c r="A21" s="3">
        <v>8</v>
      </c>
      <c r="B21" s="4">
        <v>261</v>
      </c>
      <c r="C21" s="3">
        <v>1</v>
      </c>
      <c r="D21" s="3">
        <v>1</v>
      </c>
      <c r="E21" s="5">
        <v>-1.3768187865705126</v>
      </c>
      <c r="F21" s="5">
        <v>15.910250428843657</v>
      </c>
      <c r="G21" s="5">
        <v>-1.0616541670670119</v>
      </c>
      <c r="H21" s="3">
        <v>136</v>
      </c>
      <c r="I21" s="3">
        <v>107</v>
      </c>
      <c r="J21" s="26">
        <v>191.5</v>
      </c>
      <c r="K21" s="26">
        <v>174.5</v>
      </c>
      <c r="L21" s="19" t="s">
        <v>41</v>
      </c>
      <c r="M21" s="16">
        <v>14.7</v>
      </c>
      <c r="N21" s="6"/>
      <c r="O21" s="16">
        <v>12.7</v>
      </c>
      <c r="P21" s="16">
        <v>6.8</v>
      </c>
      <c r="Q21" s="16">
        <v>10.7</v>
      </c>
      <c r="R21" s="6"/>
      <c r="S21" s="15"/>
      <c r="T21" s="18">
        <v>12.25</v>
      </c>
      <c r="U21" s="18">
        <v>7.25</v>
      </c>
      <c r="V21">
        <v>107</v>
      </c>
      <c r="W21" s="24">
        <f t="shared" si="0"/>
        <v>-0.4499999999999993</v>
      </c>
      <c r="X21" s="24">
        <f t="shared" si="1"/>
        <v>0.4500000000000002</v>
      </c>
      <c r="Y21" s="20">
        <f t="shared" si="2"/>
        <v>0</v>
      </c>
      <c r="Z21" s="18">
        <f t="shared" si="3"/>
        <v>1.83</v>
      </c>
    </row>
    <row r="22" spans="1:25" s="14" customFormat="1" ht="12.75">
      <c r="A22" s="11"/>
      <c r="B22" s="12"/>
      <c r="C22" s="11"/>
      <c r="D22" s="11"/>
      <c r="E22" s="13"/>
      <c r="F22" s="13"/>
      <c r="G22" s="13"/>
      <c r="H22" s="11"/>
      <c r="I22" s="11"/>
      <c r="V22" s="14" t="s">
        <v>52</v>
      </c>
      <c r="W22" s="22">
        <f>AVERAGE(W2:W21)</f>
        <v>-0.2674999999999999</v>
      </c>
      <c r="X22" s="22">
        <f>AVERAGE(X2:X21)</f>
        <v>-0.23249999999999987</v>
      </c>
      <c r="Y22" s="22">
        <f>AVERAGE(Y2:Y21)</f>
        <v>-1.7</v>
      </c>
    </row>
    <row r="23" spans="1:25" s="14" customFormat="1" ht="12.75">
      <c r="A23" s="11"/>
      <c r="B23" s="12"/>
      <c r="C23" s="11"/>
      <c r="D23" s="11"/>
      <c r="E23" s="13"/>
      <c r="F23" s="13"/>
      <c r="G23" s="13"/>
      <c r="H23" s="11"/>
      <c r="I23" s="11"/>
      <c r="V23" s="14" t="s">
        <v>53</v>
      </c>
      <c r="W23" s="12">
        <f>MIN(W2:W21)</f>
        <v>-1.1999999999999993</v>
      </c>
      <c r="X23" s="12">
        <f>MIN(X2:X21)</f>
        <v>-2.55</v>
      </c>
      <c r="Y23" s="12">
        <f>MIN(Y2:Y21)</f>
        <v>-11</v>
      </c>
    </row>
    <row r="24" spans="1:25" s="14" customFormat="1" ht="12.75">
      <c r="A24" s="11"/>
      <c r="B24" s="12"/>
      <c r="C24" s="11"/>
      <c r="D24" s="11"/>
      <c r="E24" s="13"/>
      <c r="F24" s="13"/>
      <c r="G24" s="13"/>
      <c r="H24" s="11"/>
      <c r="I24" s="11"/>
      <c r="V24" s="14" t="s">
        <v>54</v>
      </c>
      <c r="W24" s="12">
        <f>MAX(W2:W21)</f>
        <v>0.29999999999999893</v>
      </c>
      <c r="X24" s="12">
        <f>MAX(X2:X21)</f>
        <v>2.05</v>
      </c>
      <c r="Y24" s="12">
        <f>MAX(Y2:Y21)</f>
        <v>1</v>
      </c>
    </row>
    <row r="25" spans="1:25" s="14" customFormat="1" ht="12.75">
      <c r="A25" s="11"/>
      <c r="B25" s="12"/>
      <c r="C25" s="11"/>
      <c r="D25" s="11"/>
      <c r="E25" s="13"/>
      <c r="F25" s="13"/>
      <c r="G25" s="13"/>
      <c r="H25" s="11"/>
      <c r="I25" s="11"/>
      <c r="V25" s="14" t="s">
        <v>55</v>
      </c>
      <c r="W25" s="13">
        <f>STDEV(W2:W21)</f>
        <v>0.2848245073725218</v>
      </c>
      <c r="X25" s="13">
        <f>STDEV(X2:X21)</f>
        <v>0.9409226994369886</v>
      </c>
      <c r="Y25" s="13">
        <f>STDEV(Y2:Y21)</f>
        <v>2.830287320359803</v>
      </c>
    </row>
    <row r="26" spans="1:25" s="14" customFormat="1" ht="12.75">
      <c r="A26" s="11"/>
      <c r="B26" s="12"/>
      <c r="C26" s="11"/>
      <c r="D26" s="11"/>
      <c r="E26" s="13"/>
      <c r="F26" s="13"/>
      <c r="G26" s="13"/>
      <c r="H26" s="11"/>
      <c r="I26" s="11"/>
      <c r="W26" s="14" t="s">
        <v>57</v>
      </c>
      <c r="X26" s="14" t="s">
        <v>57</v>
      </c>
      <c r="Y26" s="14" t="s">
        <v>56</v>
      </c>
    </row>
    <row r="27" spans="1:9" s="14" customFormat="1" ht="12.75">
      <c r="A27" s="11"/>
      <c r="B27" s="12"/>
      <c r="C27" s="11"/>
      <c r="D27" s="11"/>
      <c r="E27" s="13"/>
      <c r="F27" s="13"/>
      <c r="G27" s="13"/>
      <c r="H27" s="11"/>
      <c r="I27" s="11"/>
    </row>
    <row r="28" spans="1:9" s="14" customFormat="1" ht="12.75">
      <c r="A28" s="11"/>
      <c r="B28" s="12"/>
      <c r="C28" s="11"/>
      <c r="D28" s="11"/>
      <c r="E28" s="13"/>
      <c r="F28" s="13"/>
      <c r="G28" s="13"/>
      <c r="H28" s="11"/>
      <c r="I28" s="11"/>
    </row>
    <row r="29" spans="1:20" s="14" customFormat="1" ht="12.75">
      <c r="A29" s="11" t="s">
        <v>61</v>
      </c>
      <c r="B29" s="12"/>
      <c r="C29" s="11"/>
      <c r="D29" s="11"/>
      <c r="E29" s="13"/>
      <c r="F29" s="13"/>
      <c r="G29" s="13"/>
      <c r="H29" s="11"/>
      <c r="I29" s="11"/>
      <c r="T29" s="14" t="s">
        <v>64</v>
      </c>
    </row>
    <row r="30" spans="1:23" s="14" customFormat="1" ht="12.75">
      <c r="A30" s="3" t="s">
        <v>18</v>
      </c>
      <c r="B30" s="4" t="s">
        <v>1</v>
      </c>
      <c r="C30" s="3" t="s">
        <v>19</v>
      </c>
      <c r="D30" s="3" t="s">
        <v>20</v>
      </c>
      <c r="E30" s="5" t="s">
        <v>21</v>
      </c>
      <c r="F30" s="5" t="s">
        <v>22</v>
      </c>
      <c r="G30" s="5" t="s">
        <v>23</v>
      </c>
      <c r="H30" s="3" t="s">
        <v>24</v>
      </c>
      <c r="I30" s="3" t="s">
        <v>25</v>
      </c>
      <c r="J30" s="3" t="s">
        <v>26</v>
      </c>
      <c r="K30" s="17" t="s">
        <v>27</v>
      </c>
      <c r="L30" s="3" t="s">
        <v>28</v>
      </c>
      <c r="M30" s="3" t="s">
        <v>29</v>
      </c>
      <c r="N30" s="3" t="s">
        <v>30</v>
      </c>
      <c r="O30" s="3" t="s">
        <v>31</v>
      </c>
      <c r="P30" s="3" t="s">
        <v>32</v>
      </c>
      <c r="Q30" s="3" t="s">
        <v>33</v>
      </c>
      <c r="R30" s="14" t="s">
        <v>62</v>
      </c>
      <c r="S30" s="14" t="s">
        <v>63</v>
      </c>
      <c r="T30" s="14" t="s">
        <v>65</v>
      </c>
      <c r="U30" s="14" t="s">
        <v>66</v>
      </c>
      <c r="V30" s="14" t="s">
        <v>68</v>
      </c>
      <c r="W30" s="14" t="s">
        <v>67</v>
      </c>
    </row>
    <row r="31" spans="1:23" s="14" customFormat="1" ht="12.75">
      <c r="A31" s="11">
        <v>3</v>
      </c>
      <c r="B31" s="12">
        <v>82</v>
      </c>
      <c r="C31" s="11">
        <v>2</v>
      </c>
      <c r="D31" s="11">
        <v>1</v>
      </c>
      <c r="E31" s="13">
        <v>15.05954326171904</v>
      </c>
      <c r="F31" s="13">
        <v>-1.8997230403831624</v>
      </c>
      <c r="G31" s="13">
        <v>-0.42378308527663</v>
      </c>
      <c r="H31" s="11">
        <v>149</v>
      </c>
      <c r="I31" s="11">
        <v>122</v>
      </c>
      <c r="J31" s="14" t="s">
        <v>42</v>
      </c>
      <c r="K31" s="14">
        <v>15</v>
      </c>
      <c r="L31" s="14">
        <v>15</v>
      </c>
      <c r="M31" s="14">
        <v>9.25</v>
      </c>
      <c r="N31" s="14">
        <v>1</v>
      </c>
      <c r="O31" s="14">
        <v>-1</v>
      </c>
      <c r="R31" s="23">
        <v>10.25</v>
      </c>
      <c r="S31" s="23">
        <v>2</v>
      </c>
      <c r="T31" s="14">
        <v>12.4</v>
      </c>
      <c r="U31" s="11">
        <v>8.6</v>
      </c>
      <c r="W31" s="14">
        <v>7.3</v>
      </c>
    </row>
    <row r="32" spans="1:23" s="14" customFormat="1" ht="12.75">
      <c r="A32" s="11">
        <v>2</v>
      </c>
      <c r="B32" s="12">
        <v>41</v>
      </c>
      <c r="C32" s="11">
        <v>2</v>
      </c>
      <c r="D32" s="11">
        <v>1</v>
      </c>
      <c r="E32" s="13">
        <v>10.420436643912133</v>
      </c>
      <c r="F32" s="13">
        <v>7.595050369760606</v>
      </c>
      <c r="G32" s="13">
        <v>-0.7906569732885596</v>
      </c>
      <c r="H32" s="11">
        <v>193</v>
      </c>
      <c r="I32" s="11">
        <v>150</v>
      </c>
      <c r="J32" s="14" t="s">
        <v>42</v>
      </c>
      <c r="K32" s="14">
        <v>15</v>
      </c>
      <c r="L32" s="14">
        <v>15</v>
      </c>
      <c r="M32" s="14">
        <v>10.25</v>
      </c>
      <c r="N32" s="14">
        <v>2</v>
      </c>
      <c r="O32" s="14">
        <v>0.25</v>
      </c>
      <c r="P32" s="14">
        <v>1.3</v>
      </c>
      <c r="R32" s="23">
        <v>11.3</v>
      </c>
      <c r="S32" s="23">
        <v>3.05</v>
      </c>
      <c r="T32" s="14">
        <v>14.7</v>
      </c>
      <c r="U32" s="14">
        <v>11.8</v>
      </c>
      <c r="W32" s="14">
        <v>10.7</v>
      </c>
    </row>
    <row r="33" spans="1:23" s="14" customFormat="1" ht="12.75">
      <c r="A33" s="11">
        <v>6</v>
      </c>
      <c r="B33" s="12">
        <v>165</v>
      </c>
      <c r="C33" s="11">
        <v>2</v>
      </c>
      <c r="D33" s="11">
        <v>1</v>
      </c>
      <c r="E33" s="13">
        <v>-6.504941212863196</v>
      </c>
      <c r="F33" s="13">
        <v>-4.315566764844593</v>
      </c>
      <c r="G33" s="13">
        <v>-1.0292613849051981</v>
      </c>
      <c r="H33" s="11">
        <v>191</v>
      </c>
      <c r="I33" s="11">
        <v>142</v>
      </c>
      <c r="J33" s="14" t="s">
        <v>41</v>
      </c>
      <c r="K33" s="14">
        <v>16.9</v>
      </c>
      <c r="L33" s="14" t="s">
        <v>34</v>
      </c>
      <c r="M33" s="14">
        <v>16.1</v>
      </c>
      <c r="N33" s="14">
        <v>5.7</v>
      </c>
      <c r="P33" s="14" t="s">
        <v>34</v>
      </c>
      <c r="R33" s="23">
        <v>16.1</v>
      </c>
      <c r="S33" s="23">
        <v>5.7</v>
      </c>
      <c r="T33" s="14">
        <v>13.7</v>
      </c>
      <c r="U33" s="14">
        <v>16.5</v>
      </c>
      <c r="W33" s="14">
        <v>14.6</v>
      </c>
    </row>
    <row r="34" spans="1:24" s="14" customFormat="1" ht="12.75">
      <c r="A34" s="11">
        <v>5</v>
      </c>
      <c r="B34" s="12">
        <v>145</v>
      </c>
      <c r="C34" s="11">
        <v>2</v>
      </c>
      <c r="D34" s="11">
        <v>1</v>
      </c>
      <c r="E34" s="13">
        <v>-6.371376716756536</v>
      </c>
      <c r="F34" s="13">
        <v>-12.317355302592448</v>
      </c>
      <c r="G34" s="13">
        <v>-0.9479984111480757</v>
      </c>
      <c r="H34" s="11">
        <v>137</v>
      </c>
      <c r="I34" s="11">
        <v>117</v>
      </c>
      <c r="J34" s="14" t="s">
        <v>42</v>
      </c>
      <c r="K34" s="14">
        <v>15</v>
      </c>
      <c r="L34" s="14">
        <v>15</v>
      </c>
      <c r="M34" s="14">
        <v>13</v>
      </c>
      <c r="N34" s="14">
        <v>3</v>
      </c>
      <c r="O34" s="14">
        <v>-0.6</v>
      </c>
      <c r="P34" s="14">
        <v>1.3</v>
      </c>
      <c r="R34" s="23">
        <v>14.9</v>
      </c>
      <c r="S34" s="23">
        <v>4.9</v>
      </c>
      <c r="T34" s="14">
        <v>11.6</v>
      </c>
      <c r="U34" s="12">
        <v>13.2</v>
      </c>
      <c r="W34" s="14">
        <v>11.7</v>
      </c>
      <c r="X34" s="14" t="s">
        <v>70</v>
      </c>
    </row>
    <row r="35" spans="1:23" s="14" customFormat="1" ht="12.75">
      <c r="A35" s="11">
        <v>1</v>
      </c>
      <c r="B35" s="12">
        <v>7</v>
      </c>
      <c r="C35" s="11">
        <v>2</v>
      </c>
      <c r="D35" s="11">
        <v>1</v>
      </c>
      <c r="E35" s="13">
        <v>3.7775165148294123</v>
      </c>
      <c r="F35" s="13">
        <v>7.074959926281923</v>
      </c>
      <c r="G35" s="13">
        <v>-0.878254691526023</v>
      </c>
      <c r="H35" s="11">
        <v>152</v>
      </c>
      <c r="I35" s="11">
        <v>129</v>
      </c>
      <c r="J35" s="14" t="s">
        <v>41</v>
      </c>
      <c r="K35" s="14">
        <v>10.5</v>
      </c>
      <c r="L35" s="14" t="s">
        <v>34</v>
      </c>
      <c r="M35" s="14">
        <v>10.9</v>
      </c>
      <c r="N35" s="14">
        <v>5.9</v>
      </c>
      <c r="O35" s="14" t="s">
        <v>34</v>
      </c>
      <c r="P35" s="14" t="s">
        <v>34</v>
      </c>
      <c r="R35" s="23">
        <v>10.9</v>
      </c>
      <c r="S35" s="23">
        <v>5.9</v>
      </c>
      <c r="T35" s="14">
        <v>12.6</v>
      </c>
      <c r="U35" s="14">
        <v>10.9</v>
      </c>
      <c r="W35" s="14">
        <v>8</v>
      </c>
    </row>
    <row r="36" spans="1:23" s="14" customFormat="1" ht="12.75">
      <c r="A36" s="11">
        <v>3</v>
      </c>
      <c r="B36" s="12">
        <v>84</v>
      </c>
      <c r="C36" s="11">
        <v>4</v>
      </c>
      <c r="D36" s="11">
        <v>1</v>
      </c>
      <c r="E36" s="13">
        <v>17.669701541198886</v>
      </c>
      <c r="F36" s="13">
        <v>-1.6619898884620246</v>
      </c>
      <c r="G36" s="13">
        <v>-0.1345995009724919</v>
      </c>
      <c r="H36" s="11">
        <v>263</v>
      </c>
      <c r="I36" s="11">
        <v>196</v>
      </c>
      <c r="J36" s="14" t="s">
        <v>42</v>
      </c>
      <c r="K36" s="14">
        <v>15</v>
      </c>
      <c r="L36" s="14">
        <v>15</v>
      </c>
      <c r="M36" s="14">
        <v>15.5</v>
      </c>
      <c r="N36" s="14">
        <v>3.75</v>
      </c>
      <c r="O36" s="14">
        <v>0.5</v>
      </c>
      <c r="Q36" s="14" t="s">
        <v>46</v>
      </c>
      <c r="R36" s="23">
        <v>15</v>
      </c>
      <c r="S36" s="23">
        <v>3.25</v>
      </c>
      <c r="T36" s="14">
        <v>19.4</v>
      </c>
      <c r="U36" s="11">
        <v>15.8</v>
      </c>
      <c r="W36" s="14">
        <v>16</v>
      </c>
    </row>
    <row r="37" spans="1:23" s="14" customFormat="1" ht="12.75">
      <c r="A37" s="11">
        <v>1</v>
      </c>
      <c r="B37" s="12">
        <v>22</v>
      </c>
      <c r="C37" s="11">
        <v>2</v>
      </c>
      <c r="D37" s="11">
        <v>1</v>
      </c>
      <c r="E37" s="13">
        <v>9.321869939446753</v>
      </c>
      <c r="F37" s="13">
        <v>15.145238684209367</v>
      </c>
      <c r="G37" s="13">
        <v>-0.9894717454761764</v>
      </c>
      <c r="H37" s="11">
        <v>310</v>
      </c>
      <c r="I37" s="11">
        <v>234</v>
      </c>
      <c r="J37" s="14" t="s">
        <v>42</v>
      </c>
      <c r="K37" s="14">
        <v>15</v>
      </c>
      <c r="L37" s="14">
        <v>15</v>
      </c>
      <c r="M37" s="14">
        <v>15</v>
      </c>
      <c r="N37" s="14">
        <v>3</v>
      </c>
      <c r="O37" s="14">
        <v>0.1</v>
      </c>
      <c r="P37" s="14">
        <v>1.3</v>
      </c>
      <c r="R37" s="23">
        <v>16.2</v>
      </c>
      <c r="S37" s="23">
        <v>4.2</v>
      </c>
      <c r="T37" s="14">
        <v>23.2</v>
      </c>
      <c r="U37" s="12">
        <v>18.3</v>
      </c>
      <c r="W37" s="14">
        <v>13.2</v>
      </c>
    </row>
    <row r="38" spans="1:22" s="14" customFormat="1" ht="12.75">
      <c r="A38" s="11">
        <v>5</v>
      </c>
      <c r="B38" s="12">
        <v>133</v>
      </c>
      <c r="C38" s="11">
        <v>2</v>
      </c>
      <c r="D38" s="11">
        <v>1</v>
      </c>
      <c r="E38" s="13">
        <v>-1.1324054068876335</v>
      </c>
      <c r="F38" s="13">
        <v>-6.149943418429199</v>
      </c>
      <c r="G38" s="13">
        <v>-0.4282586402967694</v>
      </c>
      <c r="H38" s="11">
        <v>188</v>
      </c>
      <c r="I38" s="11">
        <v>147</v>
      </c>
      <c r="J38" s="14" t="s">
        <v>42</v>
      </c>
      <c r="K38" s="14">
        <v>15</v>
      </c>
      <c r="L38" s="14">
        <v>15</v>
      </c>
      <c r="M38" s="14">
        <v>14</v>
      </c>
      <c r="N38" s="14">
        <v>9</v>
      </c>
      <c r="O38" s="14">
        <v>0.5</v>
      </c>
      <c r="P38" s="14">
        <v>1.3</v>
      </c>
      <c r="R38" s="23">
        <v>14.8</v>
      </c>
      <c r="S38" s="23">
        <v>9.8</v>
      </c>
      <c r="V38" s="12">
        <v>4</v>
      </c>
    </row>
    <row r="39" spans="1:9" s="14" customFormat="1" ht="12.75">
      <c r="A39" s="11"/>
      <c r="B39" s="12"/>
      <c r="C39" s="11"/>
      <c r="D39" s="11"/>
      <c r="E39" s="13"/>
      <c r="F39" s="13"/>
      <c r="G39" s="13"/>
      <c r="H39" s="11"/>
      <c r="I39" s="11"/>
    </row>
    <row r="40" spans="1:9" s="14" customFormat="1" ht="12.75">
      <c r="A40" s="11"/>
      <c r="B40" s="12"/>
      <c r="C40" s="11"/>
      <c r="D40" s="11"/>
      <c r="E40" s="13"/>
      <c r="F40" s="13"/>
      <c r="G40" s="13"/>
      <c r="H40" s="11"/>
      <c r="I40" s="11"/>
    </row>
    <row r="41" spans="1:9" s="14" customFormat="1" ht="12.75">
      <c r="A41" s="11"/>
      <c r="B41" s="12"/>
      <c r="C41" s="11"/>
      <c r="D41" s="11"/>
      <c r="E41" s="13"/>
      <c r="F41" s="13"/>
      <c r="G41" s="13"/>
      <c r="H41" s="11"/>
      <c r="I41" s="11"/>
    </row>
    <row r="42" spans="1:9" s="14" customFormat="1" ht="12.75">
      <c r="A42" s="11"/>
      <c r="B42" s="12"/>
      <c r="C42" s="11"/>
      <c r="D42" s="11"/>
      <c r="E42" s="13"/>
      <c r="F42" s="13"/>
      <c r="G42" s="13"/>
      <c r="H42" s="11"/>
      <c r="I42" s="11"/>
    </row>
    <row r="43" spans="1:9" s="14" customFormat="1" ht="12.75">
      <c r="A43" s="11"/>
      <c r="B43" s="12"/>
      <c r="C43" s="11"/>
      <c r="D43" s="11"/>
      <c r="E43" s="13"/>
      <c r="F43" s="13"/>
      <c r="G43" s="13"/>
      <c r="H43" s="11"/>
      <c r="I43" s="11"/>
    </row>
    <row r="44" spans="1:9" s="14" customFormat="1" ht="12.75">
      <c r="A44" s="11"/>
      <c r="B44" s="12"/>
      <c r="C44" s="11"/>
      <c r="D44" s="11"/>
      <c r="E44" s="13"/>
      <c r="F44" s="13"/>
      <c r="G44" s="13"/>
      <c r="H44" s="11"/>
      <c r="I44" s="11"/>
    </row>
    <row r="45" spans="1:9" s="14" customFormat="1" ht="12.75">
      <c r="A45" s="11"/>
      <c r="B45" s="12"/>
      <c r="C45" s="11"/>
      <c r="D45" s="11"/>
      <c r="E45" s="13"/>
      <c r="F45" s="13"/>
      <c r="G45" s="13"/>
      <c r="H45" s="11"/>
      <c r="I45" s="11"/>
    </row>
    <row r="46" spans="1:9" s="14" customFormat="1" ht="12.75">
      <c r="A46" s="11"/>
      <c r="B46" s="12"/>
      <c r="C46" s="11"/>
      <c r="D46" s="11"/>
      <c r="E46" s="13"/>
      <c r="F46" s="13"/>
      <c r="G46" s="13"/>
      <c r="H46" s="11"/>
      <c r="I46" s="11"/>
    </row>
    <row r="47" spans="1:9" s="14" customFormat="1" ht="12.75">
      <c r="A47" s="11"/>
      <c r="B47" s="12"/>
      <c r="C47" s="11"/>
      <c r="D47" s="11"/>
      <c r="E47" s="13"/>
      <c r="F47" s="13"/>
      <c r="G47" s="13"/>
      <c r="H47" s="11"/>
      <c r="I47" s="11"/>
    </row>
    <row r="48" spans="1:9" s="14" customFormat="1" ht="12.75">
      <c r="A48" s="11"/>
      <c r="B48" s="12"/>
      <c r="C48" s="11"/>
      <c r="D48" s="11"/>
      <c r="E48" s="13"/>
      <c r="F48" s="13"/>
      <c r="G48" s="13"/>
      <c r="H48" s="11"/>
      <c r="I48" s="11"/>
    </row>
    <row r="49" spans="1:9" s="14" customFormat="1" ht="12.75">
      <c r="A49" s="11"/>
      <c r="B49" s="12"/>
      <c r="C49" s="11"/>
      <c r="D49" s="11"/>
      <c r="E49" s="13"/>
      <c r="F49" s="13"/>
      <c r="G49" s="13"/>
      <c r="H49" s="11"/>
      <c r="I49" s="11"/>
    </row>
    <row r="50" spans="1:9" s="14" customFormat="1" ht="12.75">
      <c r="A50" s="11"/>
      <c r="B50" s="12"/>
      <c r="C50" s="11"/>
      <c r="D50" s="11"/>
      <c r="E50" s="13"/>
      <c r="F50" s="13"/>
      <c r="G50" s="13"/>
      <c r="H50" s="11"/>
      <c r="I50" s="11"/>
    </row>
    <row r="51" spans="1:9" s="14" customFormat="1" ht="12.75">
      <c r="A51" s="11"/>
      <c r="B51" s="12"/>
      <c r="C51" s="11"/>
      <c r="D51" s="11"/>
      <c r="E51" s="13"/>
      <c r="F51" s="13"/>
      <c r="G51" s="13"/>
      <c r="H51" s="11"/>
      <c r="I51" s="11"/>
    </row>
    <row r="52" spans="1:9" s="14" customFormat="1" ht="12.75">
      <c r="A52" s="11"/>
      <c r="B52" s="12"/>
      <c r="C52" s="11"/>
      <c r="D52" s="11"/>
      <c r="E52" s="13"/>
      <c r="F52" s="13"/>
      <c r="G52" s="13"/>
      <c r="H52" s="11"/>
      <c r="I52" s="11"/>
    </row>
    <row r="53" spans="1:9" s="14" customFormat="1" ht="12.75">
      <c r="A53" s="11"/>
      <c r="B53" s="12"/>
      <c r="C53" s="11"/>
      <c r="D53" s="11"/>
      <c r="E53" s="13"/>
      <c r="F53" s="13"/>
      <c r="G53" s="13"/>
      <c r="H53" s="11"/>
      <c r="I53" s="11"/>
    </row>
    <row r="54" spans="1:9" s="14" customFormat="1" ht="12.75">
      <c r="A54" s="11"/>
      <c r="B54" s="12"/>
      <c r="C54" s="11"/>
      <c r="D54" s="11"/>
      <c r="E54" s="13"/>
      <c r="F54" s="13"/>
      <c r="G54" s="13"/>
      <c r="H54" s="11"/>
      <c r="I54" s="11"/>
    </row>
    <row r="55" spans="1:9" s="14" customFormat="1" ht="12.75">
      <c r="A55" s="11"/>
      <c r="B55" s="12"/>
      <c r="C55" s="11"/>
      <c r="D55" s="11"/>
      <c r="E55" s="13"/>
      <c r="F55" s="13"/>
      <c r="G55" s="13"/>
      <c r="H55" s="11"/>
      <c r="I55" s="11"/>
    </row>
    <row r="56" spans="1:9" s="14" customFormat="1" ht="12.75">
      <c r="A56" s="11"/>
      <c r="B56" s="12"/>
      <c r="C56" s="11"/>
      <c r="D56" s="11"/>
      <c r="E56" s="13"/>
      <c r="F56" s="13"/>
      <c r="G56" s="13"/>
      <c r="H56" s="11"/>
      <c r="I56" s="11"/>
    </row>
    <row r="57" spans="1:9" s="14" customFormat="1" ht="12.75">
      <c r="A57" s="11"/>
      <c r="B57" s="12"/>
      <c r="C57" s="11"/>
      <c r="D57" s="11"/>
      <c r="E57" s="13"/>
      <c r="F57" s="13"/>
      <c r="G57" s="13"/>
      <c r="H57" s="11"/>
      <c r="I57" s="11"/>
    </row>
    <row r="58" spans="1:9" s="14" customFormat="1" ht="12.75">
      <c r="A58" s="11"/>
      <c r="B58" s="12"/>
      <c r="C58" s="11"/>
      <c r="D58" s="11"/>
      <c r="E58" s="13"/>
      <c r="F58" s="13"/>
      <c r="G58" s="13"/>
      <c r="H58" s="11"/>
      <c r="I58" s="11"/>
    </row>
    <row r="59" spans="1:9" s="14" customFormat="1" ht="12.75">
      <c r="A59" s="11"/>
      <c r="B59" s="12"/>
      <c r="C59" s="11"/>
      <c r="D59" s="11"/>
      <c r="E59" s="13"/>
      <c r="F59" s="13"/>
      <c r="G59" s="13"/>
      <c r="H59" s="11"/>
      <c r="I59" s="11"/>
    </row>
    <row r="60" spans="1:9" s="14" customFormat="1" ht="12.75">
      <c r="A60" s="11"/>
      <c r="B60" s="12"/>
      <c r="C60" s="11"/>
      <c r="D60" s="11"/>
      <c r="E60" s="13"/>
      <c r="F60" s="13"/>
      <c r="G60" s="13"/>
      <c r="H60" s="11"/>
      <c r="I60" s="11"/>
    </row>
    <row r="61" spans="1:9" s="14" customFormat="1" ht="12.75">
      <c r="A61" s="11"/>
      <c r="B61" s="12"/>
      <c r="C61" s="11"/>
      <c r="D61" s="11"/>
      <c r="E61" s="13"/>
      <c r="F61" s="13"/>
      <c r="G61" s="13"/>
      <c r="H61" s="11"/>
      <c r="I61" s="11"/>
    </row>
    <row r="62" spans="1:9" s="14" customFormat="1" ht="12.75">
      <c r="A62" s="11"/>
      <c r="B62" s="12"/>
      <c r="C62" s="11"/>
      <c r="D62" s="11"/>
      <c r="E62" s="13"/>
      <c r="F62" s="13"/>
      <c r="G62" s="13"/>
      <c r="H62" s="11"/>
      <c r="I62" s="11"/>
    </row>
    <row r="63" spans="1:9" s="14" customFormat="1" ht="12.75">
      <c r="A63" s="11"/>
      <c r="B63" s="12"/>
      <c r="C63" s="11"/>
      <c r="D63" s="11"/>
      <c r="E63" s="13"/>
      <c r="F63" s="13"/>
      <c r="G63" s="13"/>
      <c r="H63" s="11"/>
      <c r="I63" s="11"/>
    </row>
    <row r="64" spans="1:9" s="14" customFormat="1" ht="12.75">
      <c r="A64" s="11"/>
      <c r="B64" s="12"/>
      <c r="C64" s="11"/>
      <c r="D64" s="11"/>
      <c r="E64" s="13"/>
      <c r="F64" s="13"/>
      <c r="G64" s="13"/>
      <c r="H64" s="11"/>
      <c r="I64" s="11"/>
    </row>
    <row r="65" spans="1:9" s="14" customFormat="1" ht="12.75">
      <c r="A65" s="11"/>
      <c r="B65" s="12"/>
      <c r="C65" s="11"/>
      <c r="D65" s="11"/>
      <c r="E65" s="13"/>
      <c r="F65" s="13"/>
      <c r="G65" s="13"/>
      <c r="H65" s="11"/>
      <c r="I65" s="11"/>
    </row>
    <row r="66" spans="1:9" s="14" customFormat="1" ht="12.75">
      <c r="A66" s="11"/>
      <c r="B66" s="12"/>
      <c r="C66" s="11"/>
      <c r="D66" s="11"/>
      <c r="E66" s="13"/>
      <c r="F66" s="13"/>
      <c r="G66" s="13"/>
      <c r="H66" s="11"/>
      <c r="I66" s="11"/>
    </row>
    <row r="67" spans="1:9" s="14" customFormat="1" ht="12.75">
      <c r="A67" s="11"/>
      <c r="B67" s="12"/>
      <c r="C67" s="11"/>
      <c r="D67" s="11"/>
      <c r="E67" s="13"/>
      <c r="F67" s="13"/>
      <c r="G67" s="13"/>
      <c r="H67" s="11"/>
      <c r="I67" s="11"/>
    </row>
    <row r="68" spans="1:9" s="14" customFormat="1" ht="12.75">
      <c r="A68" s="11"/>
      <c r="B68" s="12"/>
      <c r="C68" s="11"/>
      <c r="D68" s="11"/>
      <c r="E68" s="13"/>
      <c r="F68" s="13"/>
      <c r="G68" s="13"/>
      <c r="H68" s="11"/>
      <c r="I68" s="11"/>
    </row>
    <row r="69" spans="1:9" s="14" customFormat="1" ht="12.75">
      <c r="A69" s="11"/>
      <c r="B69" s="12"/>
      <c r="C69" s="11"/>
      <c r="D69" s="11"/>
      <c r="E69" s="13"/>
      <c r="F69" s="13"/>
      <c r="G69" s="13"/>
      <c r="H69" s="11"/>
      <c r="I69" s="11"/>
    </row>
    <row r="70" spans="1:9" s="14" customFormat="1" ht="12.75">
      <c r="A70" s="11"/>
      <c r="B70" s="12"/>
      <c r="C70" s="11"/>
      <c r="D70" s="11"/>
      <c r="E70" s="13"/>
      <c r="F70" s="13"/>
      <c r="G70" s="13"/>
      <c r="H70" s="11"/>
      <c r="I70" s="11"/>
    </row>
    <row r="71" spans="1:9" s="14" customFormat="1" ht="12.75">
      <c r="A71" s="11"/>
      <c r="B71" s="12"/>
      <c r="C71" s="11"/>
      <c r="D71" s="11"/>
      <c r="E71" s="13"/>
      <c r="F71" s="13"/>
      <c r="G71" s="13"/>
      <c r="H71" s="11"/>
      <c r="I71" s="11"/>
    </row>
    <row r="72" spans="1:9" s="14" customFormat="1" ht="12.75">
      <c r="A72" s="11"/>
      <c r="B72" s="12"/>
      <c r="C72" s="11"/>
      <c r="D72" s="11"/>
      <c r="E72" s="13"/>
      <c r="F72" s="13"/>
      <c r="G72" s="13"/>
      <c r="H72" s="11"/>
      <c r="I72" s="11"/>
    </row>
    <row r="73" spans="1:9" s="14" customFormat="1" ht="12.75">
      <c r="A73" s="11"/>
      <c r="B73" s="12"/>
      <c r="C73" s="11"/>
      <c r="D73" s="11"/>
      <c r="E73" s="13"/>
      <c r="F73" s="13"/>
      <c r="G73" s="13"/>
      <c r="H73" s="11"/>
      <c r="I73" s="11"/>
    </row>
    <row r="74" spans="1:9" s="14" customFormat="1" ht="12.75">
      <c r="A74" s="11"/>
      <c r="B74" s="12"/>
      <c r="C74" s="11"/>
      <c r="D74" s="11"/>
      <c r="E74" s="13"/>
      <c r="F74" s="13"/>
      <c r="G74" s="13"/>
      <c r="H74" s="11"/>
      <c r="I74" s="11"/>
    </row>
    <row r="75" spans="1:9" s="14" customFormat="1" ht="12.75">
      <c r="A75" s="11"/>
      <c r="B75" s="12"/>
      <c r="C75" s="11"/>
      <c r="D75" s="11"/>
      <c r="E75" s="13"/>
      <c r="F75" s="13"/>
      <c r="G75" s="13"/>
      <c r="H75" s="11"/>
      <c r="I75" s="11"/>
    </row>
    <row r="76" spans="1:9" s="14" customFormat="1" ht="12.75">
      <c r="A76" s="11"/>
      <c r="B76" s="12"/>
      <c r="C76" s="11"/>
      <c r="D76" s="11"/>
      <c r="E76" s="13"/>
      <c r="F76" s="13"/>
      <c r="G76" s="13"/>
      <c r="H76" s="11"/>
      <c r="I76" s="11"/>
    </row>
    <row r="77" spans="1:9" s="14" customFormat="1" ht="12.75">
      <c r="A77" s="11"/>
      <c r="B77" s="12"/>
      <c r="C77" s="11"/>
      <c r="D77" s="11"/>
      <c r="E77" s="13"/>
      <c r="F77" s="13"/>
      <c r="G77" s="13"/>
      <c r="H77" s="11"/>
      <c r="I77" s="11"/>
    </row>
    <row r="78" spans="1:9" s="14" customFormat="1" ht="12.75">
      <c r="A78" s="11"/>
      <c r="B78" s="12"/>
      <c r="C78" s="11"/>
      <c r="D78" s="11"/>
      <c r="E78" s="13"/>
      <c r="F78" s="13"/>
      <c r="G78" s="13"/>
      <c r="H78" s="11"/>
      <c r="I78" s="11"/>
    </row>
    <row r="79" spans="1:9" s="14" customFormat="1" ht="12.75">
      <c r="A79" s="11"/>
      <c r="B79" s="12"/>
      <c r="C79" s="11"/>
      <c r="D79" s="11"/>
      <c r="E79" s="13"/>
      <c r="F79" s="13"/>
      <c r="G79" s="13"/>
      <c r="H79" s="11"/>
      <c r="I79" s="11"/>
    </row>
    <row r="80" spans="1:9" s="14" customFormat="1" ht="12.75">
      <c r="A80" s="11"/>
      <c r="B80" s="12"/>
      <c r="C80" s="11"/>
      <c r="D80" s="11"/>
      <c r="E80" s="13"/>
      <c r="F80" s="13"/>
      <c r="G80" s="13"/>
      <c r="H80" s="11"/>
      <c r="I80" s="11"/>
    </row>
    <row r="81" spans="1:9" s="14" customFormat="1" ht="12.75">
      <c r="A81" s="11"/>
      <c r="B81" s="12"/>
      <c r="C81" s="11"/>
      <c r="D81" s="11"/>
      <c r="E81" s="13"/>
      <c r="F81" s="13"/>
      <c r="G81" s="13"/>
      <c r="H81" s="11"/>
      <c r="I81" s="11"/>
    </row>
    <row r="82" spans="1:9" s="14" customFormat="1" ht="12.75">
      <c r="A82" s="11"/>
      <c r="B82" s="12"/>
      <c r="C82" s="11"/>
      <c r="D82" s="11"/>
      <c r="E82" s="13"/>
      <c r="F82" s="13"/>
      <c r="G82" s="13"/>
      <c r="H82" s="11"/>
      <c r="I82" s="11"/>
    </row>
    <row r="83" spans="1:9" s="14" customFormat="1" ht="12.75">
      <c r="A83" s="11"/>
      <c r="B83" s="12"/>
      <c r="C83" s="11"/>
      <c r="D83" s="11"/>
      <c r="E83" s="13"/>
      <c r="F83" s="13"/>
      <c r="G83" s="13"/>
      <c r="H83" s="11"/>
      <c r="I83" s="11"/>
    </row>
    <row r="84" spans="1:9" s="14" customFormat="1" ht="12.75">
      <c r="A84" s="11"/>
      <c r="B84" s="12"/>
      <c r="C84" s="11"/>
      <c r="D84" s="11"/>
      <c r="E84" s="13"/>
      <c r="F84" s="13"/>
      <c r="G84" s="13"/>
      <c r="H84" s="11"/>
      <c r="I84" s="11"/>
    </row>
    <row r="85" spans="1:9" s="14" customFormat="1" ht="12.75">
      <c r="A85" s="11"/>
      <c r="B85" s="12"/>
      <c r="C85" s="11"/>
      <c r="D85" s="11"/>
      <c r="E85" s="13"/>
      <c r="F85" s="13"/>
      <c r="G85" s="13"/>
      <c r="H85" s="11"/>
      <c r="I85" s="11"/>
    </row>
    <row r="86" spans="1:9" s="14" customFormat="1" ht="12.75">
      <c r="A86" s="11"/>
      <c r="B86" s="12"/>
      <c r="C86" s="11"/>
      <c r="D86" s="11"/>
      <c r="E86" s="13"/>
      <c r="F86" s="13"/>
      <c r="G86" s="13"/>
      <c r="H86" s="11"/>
      <c r="I86" s="11"/>
    </row>
    <row r="87" spans="1:9" s="14" customFormat="1" ht="12.75">
      <c r="A87" s="11"/>
      <c r="B87" s="12"/>
      <c r="C87" s="11"/>
      <c r="D87" s="11"/>
      <c r="E87" s="13"/>
      <c r="F87" s="13"/>
      <c r="G87" s="13"/>
      <c r="H87" s="11"/>
      <c r="I87" s="11"/>
    </row>
    <row r="88" spans="1:9" s="14" customFormat="1" ht="12.75">
      <c r="A88" s="11"/>
      <c r="B88" s="12"/>
      <c r="C88" s="11"/>
      <c r="D88" s="11"/>
      <c r="E88" s="13"/>
      <c r="F88" s="13"/>
      <c r="G88" s="13"/>
      <c r="H88" s="11"/>
      <c r="I88" s="11"/>
    </row>
    <row r="89" spans="1:9" s="14" customFormat="1" ht="12.75">
      <c r="A89" s="11"/>
      <c r="B89" s="12"/>
      <c r="C89" s="11"/>
      <c r="D89" s="11"/>
      <c r="E89" s="13"/>
      <c r="F89" s="13"/>
      <c r="G89" s="13"/>
      <c r="H89" s="11"/>
      <c r="I89" s="11"/>
    </row>
    <row r="90" spans="1:9" s="14" customFormat="1" ht="12.75">
      <c r="A90" s="11"/>
      <c r="B90" s="12"/>
      <c r="C90" s="11"/>
      <c r="D90" s="11"/>
      <c r="E90" s="13"/>
      <c r="F90" s="13"/>
      <c r="G90" s="13"/>
      <c r="H90" s="11"/>
      <c r="I90" s="11"/>
    </row>
    <row r="91" spans="1:9" s="14" customFormat="1" ht="12.75">
      <c r="A91" s="11"/>
      <c r="B91" s="12"/>
      <c r="C91" s="11"/>
      <c r="D91" s="11"/>
      <c r="E91" s="13"/>
      <c r="F91" s="13"/>
      <c r="G91" s="13"/>
      <c r="H91" s="11"/>
      <c r="I91" s="11"/>
    </row>
    <row r="92" spans="1:9" s="14" customFormat="1" ht="12.75">
      <c r="A92" s="11"/>
      <c r="B92" s="12"/>
      <c r="C92" s="11"/>
      <c r="D92" s="11"/>
      <c r="E92" s="13"/>
      <c r="F92" s="13"/>
      <c r="G92" s="13"/>
      <c r="H92" s="11"/>
      <c r="I92" s="11"/>
    </row>
    <row r="93" spans="1:9" s="14" customFormat="1" ht="12.75">
      <c r="A93" s="11"/>
      <c r="B93" s="12"/>
      <c r="C93" s="11"/>
      <c r="D93" s="11"/>
      <c r="E93" s="13"/>
      <c r="F93" s="13"/>
      <c r="G93" s="13"/>
      <c r="H93" s="11"/>
      <c r="I93" s="11"/>
    </row>
    <row r="94" spans="1:9" s="14" customFormat="1" ht="12.75">
      <c r="A94" s="11"/>
      <c r="B94" s="12"/>
      <c r="C94" s="11"/>
      <c r="D94" s="11"/>
      <c r="E94" s="13"/>
      <c r="F94" s="13"/>
      <c r="G94" s="13"/>
      <c r="H94" s="11"/>
      <c r="I94" s="11"/>
    </row>
    <row r="95" spans="1:9" s="14" customFormat="1" ht="12.75">
      <c r="A95" s="11"/>
      <c r="B95" s="12"/>
      <c r="C95" s="11"/>
      <c r="D95" s="11"/>
      <c r="E95" s="13"/>
      <c r="F95" s="13"/>
      <c r="G95" s="13"/>
      <c r="H95" s="11"/>
      <c r="I95" s="11"/>
    </row>
    <row r="96" spans="1:9" s="14" customFormat="1" ht="12.75">
      <c r="A96" s="11"/>
      <c r="B96" s="12"/>
      <c r="C96" s="11"/>
      <c r="D96" s="11"/>
      <c r="E96" s="13"/>
      <c r="F96" s="13"/>
      <c r="G96" s="13"/>
      <c r="H96" s="11"/>
      <c r="I96" s="11"/>
    </row>
    <row r="97" spans="1:9" s="14" customFormat="1" ht="12.75">
      <c r="A97" s="11"/>
      <c r="B97" s="12"/>
      <c r="C97" s="11"/>
      <c r="D97" s="11"/>
      <c r="E97" s="13"/>
      <c r="F97" s="13"/>
      <c r="G97" s="13"/>
      <c r="H97" s="11"/>
      <c r="I97" s="11"/>
    </row>
    <row r="98" spans="1:9" s="14" customFormat="1" ht="12.75">
      <c r="A98" s="11"/>
      <c r="B98" s="12"/>
      <c r="C98" s="11"/>
      <c r="D98" s="11"/>
      <c r="E98" s="13"/>
      <c r="F98" s="13"/>
      <c r="G98" s="13"/>
      <c r="H98" s="11"/>
      <c r="I98" s="11"/>
    </row>
    <row r="99" spans="1:9" s="14" customFormat="1" ht="12.75">
      <c r="A99" s="11"/>
      <c r="B99" s="12"/>
      <c r="C99" s="11"/>
      <c r="D99" s="11"/>
      <c r="E99" s="13"/>
      <c r="F99" s="13"/>
      <c r="G99" s="13"/>
      <c r="H99" s="11"/>
      <c r="I99" s="11"/>
    </row>
    <row r="100" spans="1:9" s="14" customFormat="1" ht="12.75">
      <c r="A100" s="11"/>
      <c r="B100" s="12"/>
      <c r="C100" s="11"/>
      <c r="D100" s="11"/>
      <c r="E100" s="13"/>
      <c r="F100" s="13"/>
      <c r="G100" s="13"/>
      <c r="H100" s="11"/>
      <c r="I100" s="11"/>
    </row>
    <row r="101" spans="1:9" s="14" customFormat="1" ht="12.75">
      <c r="A101" s="11"/>
      <c r="B101" s="12"/>
      <c r="C101" s="11"/>
      <c r="D101" s="11"/>
      <c r="E101" s="13"/>
      <c r="F101" s="13"/>
      <c r="G101" s="13"/>
      <c r="H101" s="11"/>
      <c r="I101" s="11"/>
    </row>
    <row r="102" spans="1:9" s="14" customFormat="1" ht="12.75">
      <c r="A102" s="11"/>
      <c r="B102" s="12"/>
      <c r="C102" s="11"/>
      <c r="D102" s="11"/>
      <c r="E102" s="13"/>
      <c r="F102" s="13"/>
      <c r="G102" s="13"/>
      <c r="H102" s="11"/>
      <c r="I102" s="11"/>
    </row>
    <row r="103" spans="1:9" s="14" customFormat="1" ht="12.75">
      <c r="A103" s="11"/>
      <c r="B103" s="12"/>
      <c r="C103" s="11"/>
      <c r="D103" s="11"/>
      <c r="E103" s="13"/>
      <c r="F103" s="13"/>
      <c r="G103" s="13"/>
      <c r="H103" s="11"/>
      <c r="I103" s="11"/>
    </row>
    <row r="104" spans="1:9" s="14" customFormat="1" ht="12.75">
      <c r="A104" s="11"/>
      <c r="B104" s="12"/>
      <c r="C104" s="11"/>
      <c r="D104" s="11"/>
      <c r="E104" s="13"/>
      <c r="F104" s="13"/>
      <c r="G104" s="13"/>
      <c r="H104" s="11"/>
      <c r="I104" s="11"/>
    </row>
    <row r="105" spans="1:9" s="14" customFormat="1" ht="12.75">
      <c r="A105" s="11"/>
      <c r="B105" s="12"/>
      <c r="C105" s="11"/>
      <c r="D105" s="11"/>
      <c r="E105" s="13"/>
      <c r="F105" s="13"/>
      <c r="G105" s="13"/>
      <c r="H105" s="11"/>
      <c r="I105" s="11"/>
    </row>
    <row r="106" spans="1:9" s="14" customFormat="1" ht="12.75">
      <c r="A106" s="11"/>
      <c r="B106" s="12"/>
      <c r="C106" s="11"/>
      <c r="D106" s="11"/>
      <c r="E106" s="13"/>
      <c r="F106" s="13"/>
      <c r="G106" s="13"/>
      <c r="H106" s="11"/>
      <c r="I106" s="11"/>
    </row>
    <row r="107" spans="1:9" s="14" customFormat="1" ht="12.75">
      <c r="A107" s="11"/>
      <c r="B107" s="12"/>
      <c r="C107" s="11"/>
      <c r="D107" s="11"/>
      <c r="E107" s="13"/>
      <c r="F107" s="13"/>
      <c r="G107" s="13"/>
      <c r="H107" s="11"/>
      <c r="I107" s="11"/>
    </row>
    <row r="108" spans="1:9" s="14" customFormat="1" ht="12.75">
      <c r="A108" s="11"/>
      <c r="B108" s="12"/>
      <c r="C108" s="11"/>
      <c r="D108" s="11"/>
      <c r="E108" s="13"/>
      <c r="F108" s="13"/>
      <c r="G108" s="13"/>
      <c r="H108" s="11"/>
      <c r="I108" s="11"/>
    </row>
    <row r="109" spans="1:9" s="14" customFormat="1" ht="12.75">
      <c r="A109" s="11"/>
      <c r="B109" s="12"/>
      <c r="C109" s="11"/>
      <c r="D109" s="11"/>
      <c r="E109" s="13"/>
      <c r="F109" s="13"/>
      <c r="G109" s="13"/>
      <c r="H109" s="11"/>
      <c r="I109" s="11"/>
    </row>
    <row r="110" spans="1:9" s="14" customFormat="1" ht="12.75">
      <c r="A110" s="11"/>
      <c r="B110" s="12"/>
      <c r="C110" s="11"/>
      <c r="D110" s="11"/>
      <c r="E110" s="13"/>
      <c r="F110" s="13"/>
      <c r="G110" s="13"/>
      <c r="H110" s="11"/>
      <c r="I110" s="11"/>
    </row>
    <row r="111" spans="1:9" s="14" customFormat="1" ht="12.75">
      <c r="A111" s="11"/>
      <c r="B111" s="12"/>
      <c r="C111" s="11"/>
      <c r="D111" s="11"/>
      <c r="E111" s="13"/>
      <c r="F111" s="13"/>
      <c r="G111" s="13"/>
      <c r="H111" s="11"/>
      <c r="I111" s="11"/>
    </row>
    <row r="112" spans="1:9" s="14" customFormat="1" ht="12.75">
      <c r="A112" s="11"/>
      <c r="B112" s="12"/>
      <c r="C112" s="11"/>
      <c r="D112" s="11"/>
      <c r="E112" s="13"/>
      <c r="F112" s="13"/>
      <c r="G112" s="13"/>
      <c r="H112" s="11"/>
      <c r="I112" s="11"/>
    </row>
    <row r="113" spans="1:9" s="14" customFormat="1" ht="12.75">
      <c r="A113" s="11"/>
      <c r="B113" s="12"/>
      <c r="C113" s="11"/>
      <c r="D113" s="11"/>
      <c r="E113" s="13"/>
      <c r="F113" s="13"/>
      <c r="G113" s="13"/>
      <c r="H113" s="11"/>
      <c r="I113" s="11"/>
    </row>
    <row r="114" spans="1:9" s="14" customFormat="1" ht="12.75">
      <c r="A114" s="11"/>
      <c r="B114" s="12"/>
      <c r="C114" s="11"/>
      <c r="D114" s="11"/>
      <c r="E114" s="13"/>
      <c r="F114" s="13"/>
      <c r="G114" s="13"/>
      <c r="H114" s="11"/>
      <c r="I114" s="11"/>
    </row>
    <row r="115" spans="1:9" s="14" customFormat="1" ht="12.75">
      <c r="A115" s="11"/>
      <c r="B115" s="12"/>
      <c r="C115" s="11"/>
      <c r="D115" s="11"/>
      <c r="E115" s="13"/>
      <c r="F115" s="13"/>
      <c r="G115" s="13"/>
      <c r="H115" s="11"/>
      <c r="I115" s="11"/>
    </row>
    <row r="116" spans="1:9" s="14" customFormat="1" ht="12.75">
      <c r="A116" s="11"/>
      <c r="B116" s="12"/>
      <c r="C116" s="11"/>
      <c r="D116" s="11"/>
      <c r="E116" s="13"/>
      <c r="F116" s="13"/>
      <c r="G116" s="13"/>
      <c r="H116" s="11"/>
      <c r="I116" s="11"/>
    </row>
    <row r="117" spans="1:9" s="14" customFormat="1" ht="12.75">
      <c r="A117" s="11"/>
      <c r="B117" s="12"/>
      <c r="C117" s="11"/>
      <c r="D117" s="11"/>
      <c r="E117" s="13"/>
      <c r="F117" s="13"/>
      <c r="G117" s="13"/>
      <c r="H117" s="11"/>
      <c r="I117" s="11"/>
    </row>
    <row r="118" spans="1:9" s="14" customFormat="1" ht="12.75">
      <c r="A118" s="11"/>
      <c r="B118" s="12"/>
      <c r="C118" s="11"/>
      <c r="D118" s="11"/>
      <c r="E118" s="13"/>
      <c r="F118" s="13"/>
      <c r="G118" s="13"/>
      <c r="H118" s="11"/>
      <c r="I118" s="11"/>
    </row>
    <row r="119" spans="1:9" s="14" customFormat="1" ht="12.75">
      <c r="A119" s="11"/>
      <c r="B119" s="12"/>
      <c r="C119" s="11"/>
      <c r="D119" s="11"/>
      <c r="E119" s="13"/>
      <c r="F119" s="13"/>
      <c r="G119" s="13"/>
      <c r="H119" s="11"/>
      <c r="I119" s="11"/>
    </row>
    <row r="120" spans="1:9" s="14" customFormat="1" ht="12.75">
      <c r="A120" s="11"/>
      <c r="B120" s="12"/>
      <c r="C120" s="11"/>
      <c r="D120" s="11"/>
      <c r="E120" s="13"/>
      <c r="F120" s="13"/>
      <c r="G120" s="13"/>
      <c r="H120" s="11"/>
      <c r="I120" s="11"/>
    </row>
    <row r="121" spans="1:9" s="14" customFormat="1" ht="12.75">
      <c r="A121" s="11"/>
      <c r="B121" s="12"/>
      <c r="C121" s="11"/>
      <c r="D121" s="11"/>
      <c r="E121" s="13"/>
      <c r="F121" s="13"/>
      <c r="G121" s="13"/>
      <c r="H121" s="11"/>
      <c r="I121" s="11"/>
    </row>
    <row r="122" spans="1:9" s="14" customFormat="1" ht="12.75">
      <c r="A122" s="11"/>
      <c r="B122" s="12"/>
      <c r="C122" s="11"/>
      <c r="D122" s="11"/>
      <c r="E122" s="13"/>
      <c r="F122" s="13"/>
      <c r="G122" s="13"/>
      <c r="H122" s="11"/>
      <c r="I122" s="11"/>
    </row>
    <row r="123" spans="1:9" s="14" customFormat="1" ht="12.75">
      <c r="A123" s="11"/>
      <c r="B123" s="12"/>
      <c r="C123" s="11"/>
      <c r="D123" s="11"/>
      <c r="E123" s="13"/>
      <c r="F123" s="13"/>
      <c r="G123" s="13"/>
      <c r="H123" s="11"/>
      <c r="I123" s="11"/>
    </row>
    <row r="124" spans="1:9" s="14" customFormat="1" ht="12.75">
      <c r="A124" s="11"/>
      <c r="B124" s="12"/>
      <c r="C124" s="11"/>
      <c r="D124" s="11"/>
      <c r="E124" s="13"/>
      <c r="F124" s="13"/>
      <c r="G124" s="13"/>
      <c r="H124" s="11"/>
      <c r="I124" s="11"/>
    </row>
    <row r="125" spans="1:9" s="14" customFormat="1" ht="12.75">
      <c r="A125" s="11"/>
      <c r="B125" s="12"/>
      <c r="C125" s="11"/>
      <c r="D125" s="11"/>
      <c r="E125" s="13"/>
      <c r="F125" s="13"/>
      <c r="G125" s="13"/>
      <c r="H125" s="11"/>
      <c r="I125" s="11"/>
    </row>
    <row r="126" spans="1:9" s="14" customFormat="1" ht="12.75">
      <c r="A126" s="11"/>
      <c r="B126" s="12"/>
      <c r="C126" s="11"/>
      <c r="D126" s="11"/>
      <c r="E126" s="13"/>
      <c r="F126" s="13"/>
      <c r="G126" s="13"/>
      <c r="H126" s="11"/>
      <c r="I126" s="11"/>
    </row>
    <row r="127" spans="1:9" s="14" customFormat="1" ht="12.75">
      <c r="A127" s="11"/>
      <c r="B127" s="12"/>
      <c r="C127" s="11"/>
      <c r="D127" s="11"/>
      <c r="E127" s="13"/>
      <c r="F127" s="13"/>
      <c r="G127" s="13"/>
      <c r="H127" s="11"/>
      <c r="I127" s="11"/>
    </row>
    <row r="128" spans="1:9" s="14" customFormat="1" ht="12.75">
      <c r="A128" s="11"/>
      <c r="B128" s="12"/>
      <c r="C128" s="11"/>
      <c r="D128" s="11"/>
      <c r="E128" s="13"/>
      <c r="F128" s="13"/>
      <c r="G128" s="13"/>
      <c r="H128" s="11"/>
      <c r="I128" s="11"/>
    </row>
    <row r="129" spans="1:9" s="14" customFormat="1" ht="12.75">
      <c r="A129" s="11"/>
      <c r="B129" s="12"/>
      <c r="C129" s="11"/>
      <c r="D129" s="11"/>
      <c r="E129" s="13"/>
      <c r="F129" s="13"/>
      <c r="G129" s="13"/>
      <c r="H129" s="11"/>
      <c r="I129" s="11"/>
    </row>
    <row r="130" spans="1:9" s="14" customFormat="1" ht="12.75">
      <c r="A130" s="11"/>
      <c r="B130" s="12"/>
      <c r="C130" s="11"/>
      <c r="D130" s="11"/>
      <c r="E130" s="13"/>
      <c r="F130" s="13"/>
      <c r="G130" s="13"/>
      <c r="H130" s="11"/>
      <c r="I130" s="11"/>
    </row>
    <row r="131" spans="1:9" s="14" customFormat="1" ht="12.75">
      <c r="A131" s="11"/>
      <c r="B131" s="12"/>
      <c r="C131" s="11"/>
      <c r="D131" s="11"/>
      <c r="E131" s="13"/>
      <c r="F131" s="13"/>
      <c r="G131" s="13"/>
      <c r="H131" s="11"/>
      <c r="I131" s="11"/>
    </row>
    <row r="132" spans="1:9" s="14" customFormat="1" ht="12.75">
      <c r="A132" s="11"/>
      <c r="B132" s="12"/>
      <c r="C132" s="11"/>
      <c r="D132" s="11"/>
      <c r="E132" s="13"/>
      <c r="F132" s="13"/>
      <c r="G132" s="13"/>
      <c r="H132" s="11"/>
      <c r="I132" s="11"/>
    </row>
    <row r="133" spans="1:9" s="14" customFormat="1" ht="12.75">
      <c r="A133" s="11"/>
      <c r="B133" s="12"/>
      <c r="C133" s="11"/>
      <c r="D133" s="11"/>
      <c r="E133" s="13"/>
      <c r="F133" s="13"/>
      <c r="G133" s="13"/>
      <c r="H133" s="11"/>
      <c r="I133" s="11"/>
    </row>
    <row r="134" spans="1:9" s="14" customFormat="1" ht="12.75">
      <c r="A134" s="11"/>
      <c r="B134" s="12"/>
      <c r="C134" s="11"/>
      <c r="D134" s="11"/>
      <c r="E134" s="13"/>
      <c r="F134" s="13"/>
      <c r="G134" s="13"/>
      <c r="H134" s="11"/>
      <c r="I134" s="11"/>
    </row>
    <row r="135" spans="1:9" s="14" customFormat="1" ht="12.75">
      <c r="A135" s="11"/>
      <c r="B135" s="12"/>
      <c r="C135" s="11"/>
      <c r="D135" s="11"/>
      <c r="E135" s="13"/>
      <c r="F135" s="13"/>
      <c r="G135" s="13"/>
      <c r="H135" s="11"/>
      <c r="I135" s="11"/>
    </row>
    <row r="136" spans="1:9" s="14" customFormat="1" ht="12.75">
      <c r="A136" s="11"/>
      <c r="B136" s="12"/>
      <c r="C136" s="11"/>
      <c r="D136" s="11"/>
      <c r="E136" s="13"/>
      <c r="F136" s="13"/>
      <c r="G136" s="13"/>
      <c r="H136" s="11"/>
      <c r="I136" s="11"/>
    </row>
    <row r="137" spans="1:9" s="14" customFormat="1" ht="12.75">
      <c r="A137" s="11"/>
      <c r="B137" s="12"/>
      <c r="C137" s="11"/>
      <c r="D137" s="11"/>
      <c r="E137" s="13"/>
      <c r="F137" s="13"/>
      <c r="G137" s="13"/>
      <c r="H137" s="11"/>
      <c r="I137" s="11"/>
    </row>
    <row r="138" spans="1:9" s="14" customFormat="1" ht="12.75">
      <c r="A138" s="11"/>
      <c r="B138" s="12"/>
      <c r="C138" s="11"/>
      <c r="D138" s="11"/>
      <c r="E138" s="13"/>
      <c r="F138" s="13"/>
      <c r="G138" s="13"/>
      <c r="H138" s="11"/>
      <c r="I138" s="11"/>
    </row>
    <row r="139" spans="1:9" s="14" customFormat="1" ht="12.75">
      <c r="A139" s="11"/>
      <c r="B139" s="12"/>
      <c r="C139" s="11"/>
      <c r="D139" s="11"/>
      <c r="E139" s="13"/>
      <c r="F139" s="13"/>
      <c r="G139" s="13"/>
      <c r="H139" s="11"/>
      <c r="I139" s="11"/>
    </row>
    <row r="140" spans="1:9" s="14" customFormat="1" ht="12.75">
      <c r="A140" s="11"/>
      <c r="B140" s="12"/>
      <c r="C140" s="11"/>
      <c r="D140" s="11"/>
      <c r="E140" s="13"/>
      <c r="F140" s="13"/>
      <c r="G140" s="13"/>
      <c r="H140" s="11"/>
      <c r="I140" s="11"/>
    </row>
    <row r="141" spans="1:9" s="14" customFormat="1" ht="12.75">
      <c r="A141" s="11"/>
      <c r="B141" s="12"/>
      <c r="C141" s="11"/>
      <c r="D141" s="11"/>
      <c r="E141" s="13"/>
      <c r="F141" s="13"/>
      <c r="G141" s="13"/>
      <c r="H141" s="11"/>
      <c r="I141" s="11"/>
    </row>
    <row r="142" spans="1:9" s="14" customFormat="1" ht="12.75">
      <c r="A142" s="11"/>
      <c r="B142" s="12"/>
      <c r="C142" s="11"/>
      <c r="D142" s="11"/>
      <c r="E142" s="13"/>
      <c r="F142" s="13"/>
      <c r="G142" s="13"/>
      <c r="H142" s="11"/>
      <c r="I142" s="11"/>
    </row>
    <row r="143" spans="1:9" s="14" customFormat="1" ht="12.75">
      <c r="A143" s="11"/>
      <c r="B143" s="12"/>
      <c r="C143" s="11"/>
      <c r="D143" s="11"/>
      <c r="E143" s="13"/>
      <c r="F143" s="13"/>
      <c r="G143" s="13"/>
      <c r="H143" s="11"/>
      <c r="I143" s="11"/>
    </row>
    <row r="144" spans="1:9" s="14" customFormat="1" ht="12.75">
      <c r="A144" s="11"/>
      <c r="B144" s="12"/>
      <c r="C144" s="11"/>
      <c r="D144" s="11"/>
      <c r="E144" s="13"/>
      <c r="F144" s="13"/>
      <c r="G144" s="13"/>
      <c r="H144" s="11"/>
      <c r="I144" s="11"/>
    </row>
    <row r="145" spans="1:9" s="14" customFormat="1" ht="12.75">
      <c r="A145" s="11"/>
      <c r="B145" s="12"/>
      <c r="C145" s="11"/>
      <c r="D145" s="11"/>
      <c r="E145" s="13"/>
      <c r="F145" s="13"/>
      <c r="G145" s="13"/>
      <c r="H145" s="11"/>
      <c r="I145" s="11"/>
    </row>
    <row r="146" spans="1:9" s="14" customFormat="1" ht="12.75">
      <c r="A146" s="11"/>
      <c r="B146" s="12"/>
      <c r="C146" s="11"/>
      <c r="D146" s="11"/>
      <c r="E146" s="13"/>
      <c r="F146" s="13"/>
      <c r="G146" s="13"/>
      <c r="H146" s="11"/>
      <c r="I146" s="11"/>
    </row>
    <row r="147" spans="1:9" s="14" customFormat="1" ht="12.75">
      <c r="A147" s="11"/>
      <c r="B147" s="12"/>
      <c r="C147" s="11"/>
      <c r="D147" s="11"/>
      <c r="E147" s="13"/>
      <c r="F147" s="13"/>
      <c r="G147" s="13"/>
      <c r="H147" s="11"/>
      <c r="I147" s="11"/>
    </row>
    <row r="148" spans="1:9" s="14" customFormat="1" ht="12.75">
      <c r="A148" s="11"/>
      <c r="B148" s="12"/>
      <c r="C148" s="11"/>
      <c r="D148" s="11"/>
      <c r="E148" s="13"/>
      <c r="F148" s="13"/>
      <c r="G148" s="13"/>
      <c r="H148" s="11"/>
      <c r="I148" s="11"/>
    </row>
    <row r="149" spans="1:9" s="14" customFormat="1" ht="12.75">
      <c r="A149" s="11"/>
      <c r="B149" s="12"/>
      <c r="C149" s="11"/>
      <c r="D149" s="11"/>
      <c r="E149" s="13"/>
      <c r="F149" s="13"/>
      <c r="G149" s="13"/>
      <c r="H149" s="11"/>
      <c r="I149" s="11"/>
    </row>
    <row r="150" spans="1:9" s="14" customFormat="1" ht="12.75">
      <c r="A150" s="11"/>
      <c r="B150" s="12"/>
      <c r="C150" s="11"/>
      <c r="D150" s="11"/>
      <c r="E150" s="13"/>
      <c r="F150" s="13"/>
      <c r="G150" s="13"/>
      <c r="H150" s="11"/>
      <c r="I150" s="11"/>
    </row>
    <row r="151" spans="1:9" s="14" customFormat="1" ht="12.75">
      <c r="A151" s="11"/>
      <c r="B151" s="12"/>
      <c r="C151" s="11"/>
      <c r="D151" s="11"/>
      <c r="E151" s="13"/>
      <c r="F151" s="13"/>
      <c r="G151" s="13"/>
      <c r="H151" s="11"/>
      <c r="I151" s="11"/>
    </row>
    <row r="152" spans="1:9" s="14" customFormat="1" ht="12.75">
      <c r="A152" s="11"/>
      <c r="B152" s="12"/>
      <c r="C152" s="11"/>
      <c r="D152" s="11"/>
      <c r="E152" s="13"/>
      <c r="F152" s="13"/>
      <c r="G152" s="13"/>
      <c r="H152" s="11"/>
      <c r="I152" s="11"/>
    </row>
    <row r="153" spans="1:9" s="14" customFormat="1" ht="12.75">
      <c r="A153" s="11"/>
      <c r="B153" s="12"/>
      <c r="C153" s="11"/>
      <c r="D153" s="11"/>
      <c r="E153" s="13"/>
      <c r="F153" s="13"/>
      <c r="G153" s="13"/>
      <c r="H153" s="11"/>
      <c r="I153" s="11"/>
    </row>
    <row r="154" spans="1:9" s="14" customFormat="1" ht="12.75">
      <c r="A154" s="11"/>
      <c r="B154" s="12"/>
      <c r="C154" s="11"/>
      <c r="D154" s="11"/>
      <c r="E154" s="13"/>
      <c r="F154" s="13"/>
      <c r="G154" s="13"/>
      <c r="H154" s="11"/>
      <c r="I154" s="11"/>
    </row>
    <row r="155" spans="1:9" s="14" customFormat="1" ht="12.75">
      <c r="A155" s="11"/>
      <c r="B155" s="12"/>
      <c r="C155" s="11"/>
      <c r="D155" s="11"/>
      <c r="E155" s="13"/>
      <c r="F155" s="13"/>
      <c r="G155" s="13"/>
      <c r="H155" s="11"/>
      <c r="I155" s="11"/>
    </row>
    <row r="156" spans="1:9" s="14" customFormat="1" ht="12.75">
      <c r="A156" s="11"/>
      <c r="B156" s="12"/>
      <c r="C156" s="11"/>
      <c r="D156" s="11"/>
      <c r="E156" s="13"/>
      <c r="F156" s="13"/>
      <c r="G156" s="13"/>
      <c r="H156" s="11"/>
      <c r="I156" s="11"/>
    </row>
    <row r="157" spans="1:9" s="14" customFormat="1" ht="12.75">
      <c r="A157" s="11"/>
      <c r="B157" s="12"/>
      <c r="C157" s="11"/>
      <c r="D157" s="11"/>
      <c r="E157" s="13"/>
      <c r="F157" s="13"/>
      <c r="G157" s="13"/>
      <c r="H157" s="11"/>
      <c r="I157" s="11"/>
    </row>
    <row r="158" spans="1:9" s="14" customFormat="1" ht="12.75">
      <c r="A158" s="11"/>
      <c r="B158" s="12"/>
      <c r="C158" s="11"/>
      <c r="D158" s="11"/>
      <c r="E158" s="13"/>
      <c r="F158" s="13"/>
      <c r="G158" s="13"/>
      <c r="H158" s="11"/>
      <c r="I158" s="11"/>
    </row>
    <row r="159" spans="1:9" s="14" customFormat="1" ht="12.75">
      <c r="A159" s="11"/>
      <c r="B159" s="12"/>
      <c r="C159" s="11"/>
      <c r="D159" s="11"/>
      <c r="E159" s="13"/>
      <c r="F159" s="13"/>
      <c r="G159" s="13"/>
      <c r="H159" s="11"/>
      <c r="I159" s="11"/>
    </row>
    <row r="160" spans="1:9" s="14" customFormat="1" ht="12.75">
      <c r="A160" s="11"/>
      <c r="B160" s="12"/>
      <c r="C160" s="11"/>
      <c r="D160" s="11"/>
      <c r="E160" s="13"/>
      <c r="F160" s="13"/>
      <c r="G160" s="13"/>
      <c r="H160" s="11"/>
      <c r="I160" s="11"/>
    </row>
    <row r="161" spans="1:9" s="14" customFormat="1" ht="12.75">
      <c r="A161" s="11"/>
      <c r="B161" s="12"/>
      <c r="C161" s="11"/>
      <c r="D161" s="11"/>
      <c r="E161" s="13"/>
      <c r="F161" s="13"/>
      <c r="G161" s="13"/>
      <c r="H161" s="11"/>
      <c r="I161" s="11"/>
    </row>
    <row r="162" spans="1:9" s="14" customFormat="1" ht="12.75">
      <c r="A162" s="11"/>
      <c r="B162" s="12"/>
      <c r="C162" s="11"/>
      <c r="D162" s="11"/>
      <c r="E162" s="13"/>
      <c r="F162" s="13"/>
      <c r="G162" s="13"/>
      <c r="H162" s="11"/>
      <c r="I162" s="11"/>
    </row>
    <row r="163" spans="1:9" s="14" customFormat="1" ht="12.75">
      <c r="A163" s="11"/>
      <c r="B163" s="12"/>
      <c r="C163" s="11"/>
      <c r="D163" s="11"/>
      <c r="E163" s="13"/>
      <c r="F163" s="13"/>
      <c r="G163" s="13"/>
      <c r="H163" s="11"/>
      <c r="I163" s="11"/>
    </row>
    <row r="164" spans="1:9" s="14" customFormat="1" ht="12.75">
      <c r="A164" s="11"/>
      <c r="B164" s="12"/>
      <c r="C164" s="11"/>
      <c r="D164" s="11"/>
      <c r="E164" s="13"/>
      <c r="F164" s="13"/>
      <c r="G164" s="13"/>
      <c r="H164" s="11"/>
      <c r="I164" s="11"/>
    </row>
    <row r="165" spans="1:9" s="14" customFormat="1" ht="12.75">
      <c r="A165" s="11"/>
      <c r="B165" s="12"/>
      <c r="C165" s="11"/>
      <c r="D165" s="11"/>
      <c r="E165" s="13"/>
      <c r="F165" s="13"/>
      <c r="G165" s="13"/>
      <c r="H165" s="11"/>
      <c r="I165" s="11"/>
    </row>
    <row r="166" spans="1:9" s="14" customFormat="1" ht="12.75">
      <c r="A166" s="11"/>
      <c r="B166" s="12"/>
      <c r="C166" s="11"/>
      <c r="D166" s="11"/>
      <c r="E166" s="13"/>
      <c r="F166" s="13"/>
      <c r="G166" s="13"/>
      <c r="H166" s="11"/>
      <c r="I166" s="11"/>
    </row>
    <row r="167" spans="1:9" s="14" customFormat="1" ht="12.75">
      <c r="A167" s="11"/>
      <c r="B167" s="12"/>
      <c r="C167" s="11"/>
      <c r="D167" s="11"/>
      <c r="E167" s="13"/>
      <c r="F167" s="13"/>
      <c r="G167" s="13"/>
      <c r="H167" s="11"/>
      <c r="I167" s="11"/>
    </row>
    <row r="168" spans="1:9" s="14" customFormat="1" ht="12.75">
      <c r="A168" s="11"/>
      <c r="B168" s="12"/>
      <c r="C168" s="11"/>
      <c r="D168" s="11"/>
      <c r="E168" s="13"/>
      <c r="F168" s="13"/>
      <c r="G168" s="13"/>
      <c r="H168" s="11"/>
      <c r="I168" s="11"/>
    </row>
    <row r="169" spans="1:9" s="14" customFormat="1" ht="12.75">
      <c r="A169" s="11"/>
      <c r="B169" s="12"/>
      <c r="C169" s="11"/>
      <c r="D169" s="11"/>
      <c r="E169" s="13"/>
      <c r="F169" s="13"/>
      <c r="G169" s="13"/>
      <c r="H169" s="11"/>
      <c r="I169" s="11"/>
    </row>
    <row r="170" spans="1:9" s="14" customFormat="1" ht="12.75">
      <c r="A170" s="11"/>
      <c r="B170" s="12"/>
      <c r="C170" s="11"/>
      <c r="D170" s="11"/>
      <c r="E170" s="13"/>
      <c r="F170" s="13"/>
      <c r="G170" s="13"/>
      <c r="H170" s="11"/>
      <c r="I170" s="11"/>
    </row>
    <row r="171" spans="1:9" s="14" customFormat="1" ht="12.75">
      <c r="A171" s="11"/>
      <c r="B171" s="12"/>
      <c r="C171" s="11"/>
      <c r="D171" s="11"/>
      <c r="E171" s="13"/>
      <c r="F171" s="13"/>
      <c r="G171" s="13"/>
      <c r="H171" s="11"/>
      <c r="I171" s="11"/>
    </row>
    <row r="172" spans="1:9" s="14" customFormat="1" ht="12.75">
      <c r="A172" s="11"/>
      <c r="B172" s="12"/>
      <c r="C172" s="11"/>
      <c r="D172" s="11"/>
      <c r="E172" s="13"/>
      <c r="F172" s="13"/>
      <c r="G172" s="13"/>
      <c r="H172" s="11"/>
      <c r="I172" s="11"/>
    </row>
    <row r="173" spans="1:9" s="14" customFormat="1" ht="12.75">
      <c r="A173" s="11"/>
      <c r="B173" s="12"/>
      <c r="C173" s="11"/>
      <c r="D173" s="11"/>
      <c r="E173" s="13"/>
      <c r="F173" s="13"/>
      <c r="G173" s="13"/>
      <c r="H173" s="11"/>
      <c r="I173" s="11"/>
    </row>
    <row r="174" spans="1:9" s="14" customFormat="1" ht="12.75">
      <c r="A174" s="11"/>
      <c r="B174" s="12"/>
      <c r="C174" s="11"/>
      <c r="D174" s="11"/>
      <c r="E174" s="13"/>
      <c r="F174" s="13"/>
      <c r="G174" s="13"/>
      <c r="H174" s="11"/>
      <c r="I174" s="11"/>
    </row>
    <row r="175" spans="1:9" s="14" customFormat="1" ht="12.75">
      <c r="A175" s="11"/>
      <c r="B175" s="12"/>
      <c r="C175" s="11"/>
      <c r="D175" s="11"/>
      <c r="E175" s="13"/>
      <c r="F175" s="13"/>
      <c r="G175" s="13"/>
      <c r="H175" s="11"/>
      <c r="I175" s="11"/>
    </row>
    <row r="176" spans="1:9" s="14" customFormat="1" ht="12.75">
      <c r="A176" s="11"/>
      <c r="B176" s="12"/>
      <c r="C176" s="11"/>
      <c r="D176" s="11"/>
      <c r="E176" s="13"/>
      <c r="F176" s="13"/>
      <c r="G176" s="13"/>
      <c r="H176" s="11"/>
      <c r="I176" s="11"/>
    </row>
    <row r="177" spans="1:9" s="14" customFormat="1" ht="12.75">
      <c r="A177" s="11"/>
      <c r="B177" s="12"/>
      <c r="C177" s="11"/>
      <c r="D177" s="11"/>
      <c r="E177" s="13"/>
      <c r="F177" s="13"/>
      <c r="G177" s="13"/>
      <c r="H177" s="11"/>
      <c r="I177" s="11"/>
    </row>
    <row r="178" spans="1:9" s="14" customFormat="1" ht="12.75">
      <c r="A178" s="11"/>
      <c r="B178" s="12"/>
      <c r="C178" s="11"/>
      <c r="D178" s="11"/>
      <c r="E178" s="13"/>
      <c r="F178" s="13"/>
      <c r="G178" s="13"/>
      <c r="H178" s="11"/>
      <c r="I178" s="11"/>
    </row>
    <row r="179" spans="1:9" s="14" customFormat="1" ht="12.75">
      <c r="A179" s="11"/>
      <c r="B179" s="12"/>
      <c r="C179" s="11"/>
      <c r="D179" s="11"/>
      <c r="E179" s="13"/>
      <c r="F179" s="13"/>
      <c r="G179" s="13"/>
      <c r="H179" s="11"/>
      <c r="I179" s="11"/>
    </row>
    <row r="180" spans="1:17" ht="12.75">
      <c r="A180" s="8"/>
      <c r="B180" s="9"/>
      <c r="C180" s="8"/>
      <c r="D180" s="8"/>
      <c r="E180" s="10"/>
      <c r="F180" s="10"/>
      <c r="G180" s="10"/>
      <c r="H180" s="8"/>
      <c r="I180" s="8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3"/>
      <c r="B181" s="4"/>
      <c r="C181" s="3"/>
      <c r="D181" s="3"/>
      <c r="E181" s="5"/>
      <c r="F181" s="5"/>
      <c r="G181" s="5"/>
      <c r="H181" s="3"/>
      <c r="I181" s="3"/>
      <c r="J181" s="6"/>
      <c r="K181" s="6"/>
      <c r="L181" s="6"/>
      <c r="M181" s="6"/>
      <c r="N181" s="6"/>
      <c r="O181" s="6"/>
      <c r="P181" s="6"/>
      <c r="Q181" s="6"/>
    </row>
    <row r="182" spans="1:17" ht="12.75">
      <c r="A182" s="3"/>
      <c r="B182" s="4"/>
      <c r="C182" s="3"/>
      <c r="D182" s="3"/>
      <c r="E182" s="5"/>
      <c r="F182" s="5"/>
      <c r="G182" s="5"/>
      <c r="H182" s="3"/>
      <c r="I182" s="3"/>
      <c r="J182" s="6"/>
      <c r="K182" s="6"/>
      <c r="L182" s="6"/>
      <c r="M182" s="6"/>
      <c r="N182" s="6"/>
      <c r="O182" s="6"/>
      <c r="P182" s="6"/>
      <c r="Q182" s="6"/>
    </row>
    <row r="183" spans="1:17" ht="12.75">
      <c r="A183" s="3"/>
      <c r="B183" s="4"/>
      <c r="C183" s="3"/>
      <c r="D183" s="3"/>
      <c r="E183" s="5"/>
      <c r="F183" s="5"/>
      <c r="G183" s="5"/>
      <c r="H183" s="3"/>
      <c r="I183" s="3"/>
      <c r="J183" s="6"/>
      <c r="K183" s="6"/>
      <c r="L183" s="6"/>
      <c r="M183" s="6"/>
      <c r="N183" s="6"/>
      <c r="O183" s="6"/>
      <c r="P183" s="6"/>
      <c r="Q183" s="6"/>
    </row>
    <row r="184" spans="1:17" ht="12.75">
      <c r="A184" s="3"/>
      <c r="B184" s="4"/>
      <c r="C184" s="3"/>
      <c r="D184" s="3"/>
      <c r="E184" s="5"/>
      <c r="F184" s="5"/>
      <c r="G184" s="5"/>
      <c r="H184" s="3"/>
      <c r="I184" s="3"/>
      <c r="J184" s="6"/>
      <c r="K184" s="6"/>
      <c r="L184" s="6"/>
      <c r="M184" s="6"/>
      <c r="N184" s="6"/>
      <c r="O184" s="6"/>
      <c r="P184" s="6"/>
      <c r="Q184" s="6"/>
    </row>
    <row r="185" spans="1:17" ht="12.75">
      <c r="A185" s="3"/>
      <c r="B185" s="4"/>
      <c r="C185" s="3"/>
      <c r="D185" s="3"/>
      <c r="E185" s="5"/>
      <c r="F185" s="5"/>
      <c r="G185" s="5"/>
      <c r="H185" s="3"/>
      <c r="I185" s="3"/>
      <c r="J185" s="6"/>
      <c r="K185" s="6"/>
      <c r="L185" s="6"/>
      <c r="M185" s="6"/>
      <c r="N185" s="6"/>
      <c r="O185" s="6"/>
      <c r="P185" s="6"/>
      <c r="Q185" s="6"/>
    </row>
    <row r="186" spans="1:17" ht="12.75">
      <c r="A186" s="3"/>
      <c r="B186" s="4"/>
      <c r="C186" s="3"/>
      <c r="D186" s="3"/>
      <c r="E186" s="5"/>
      <c r="F186" s="5"/>
      <c r="G186" s="5"/>
      <c r="H186" s="3"/>
      <c r="I186" s="3"/>
      <c r="J186" s="6"/>
      <c r="K186" s="6"/>
      <c r="L186" s="6"/>
      <c r="M186" s="6"/>
      <c r="N186" s="6"/>
      <c r="O186" s="6"/>
      <c r="P186" s="6"/>
      <c r="Q186" s="6"/>
    </row>
    <row r="187" spans="1:17" ht="12.75">
      <c r="A187" s="3"/>
      <c r="B187" s="4"/>
      <c r="C187" s="3"/>
      <c r="D187" s="3"/>
      <c r="E187" s="5"/>
      <c r="F187" s="5"/>
      <c r="G187" s="5"/>
      <c r="H187" s="3"/>
      <c r="I187" s="3"/>
      <c r="J187" s="6"/>
      <c r="K187" s="6"/>
      <c r="L187" s="6"/>
      <c r="M187" s="6"/>
      <c r="N187" s="6"/>
      <c r="O187" s="6"/>
      <c r="P187" s="6"/>
      <c r="Q187" s="6"/>
    </row>
    <row r="188" spans="1:17" ht="12.75">
      <c r="A188" s="3"/>
      <c r="B188" s="4"/>
      <c r="C188" s="3"/>
      <c r="D188" s="3"/>
      <c r="E188" s="5"/>
      <c r="F188" s="5"/>
      <c r="G188" s="5"/>
      <c r="H188" s="3"/>
      <c r="I188" s="3"/>
      <c r="J188" s="6"/>
      <c r="K188" s="6"/>
      <c r="L188" s="6"/>
      <c r="M188" s="6"/>
      <c r="N188" s="6"/>
      <c r="O188" s="6"/>
      <c r="P188" s="6"/>
      <c r="Q188" s="6"/>
    </row>
    <row r="189" spans="1:17" ht="12.75">
      <c r="A189" s="3"/>
      <c r="B189" s="4"/>
      <c r="C189" s="3"/>
      <c r="D189" s="3"/>
      <c r="E189" s="5"/>
      <c r="F189" s="5"/>
      <c r="G189" s="5"/>
      <c r="H189" s="3"/>
      <c r="I189" s="3"/>
      <c r="J189" s="6"/>
      <c r="K189" s="6"/>
      <c r="L189" s="6"/>
      <c r="M189" s="6"/>
      <c r="N189" s="6"/>
      <c r="O189" s="6"/>
      <c r="P189" s="6"/>
      <c r="Q189" s="6"/>
    </row>
    <row r="190" spans="1:17" ht="12.75">
      <c r="A190" s="3"/>
      <c r="B190" s="4"/>
      <c r="C190" s="3"/>
      <c r="D190" s="3"/>
      <c r="E190" s="5"/>
      <c r="F190" s="5"/>
      <c r="G190" s="5"/>
      <c r="H190" s="3"/>
      <c r="I190" s="3"/>
      <c r="J190" s="6"/>
      <c r="K190" s="6"/>
      <c r="L190" s="6"/>
      <c r="M190" s="6"/>
      <c r="N190" s="6"/>
      <c r="O190" s="6"/>
      <c r="P190" s="6"/>
      <c r="Q190" s="6"/>
    </row>
    <row r="191" spans="1:17" ht="12.75">
      <c r="A191" s="3"/>
      <c r="B191" s="4"/>
      <c r="C191" s="3"/>
      <c r="D191" s="3"/>
      <c r="E191" s="5"/>
      <c r="F191" s="5"/>
      <c r="G191" s="5"/>
      <c r="H191" s="3"/>
      <c r="I191" s="3"/>
      <c r="J191" s="6"/>
      <c r="K191" s="6"/>
      <c r="L191" s="6"/>
      <c r="M191" s="6"/>
      <c r="N191" s="6"/>
      <c r="O191" s="6"/>
      <c r="P191" s="6"/>
      <c r="Q191" s="6"/>
    </row>
    <row r="192" spans="1:17" ht="12.75">
      <c r="A192" s="3"/>
      <c r="B192" s="4"/>
      <c r="C192" s="3"/>
      <c r="D192" s="3"/>
      <c r="E192" s="5"/>
      <c r="F192" s="5"/>
      <c r="G192" s="5"/>
      <c r="H192" s="3"/>
      <c r="I192" s="3"/>
      <c r="J192" s="6"/>
      <c r="K192" s="6"/>
      <c r="L192" s="6"/>
      <c r="M192" s="6"/>
      <c r="N192" s="6"/>
      <c r="O192" s="6"/>
      <c r="P192" s="6"/>
      <c r="Q192" s="6"/>
    </row>
    <row r="193" spans="1:17" ht="12.75">
      <c r="A193" s="3"/>
      <c r="B193" s="4"/>
      <c r="C193" s="3"/>
      <c r="D193" s="3"/>
      <c r="E193" s="5"/>
      <c r="F193" s="5"/>
      <c r="G193" s="5"/>
      <c r="H193" s="3"/>
      <c r="I193" s="3"/>
      <c r="J193" s="6"/>
      <c r="K193" s="6"/>
      <c r="L193" s="6"/>
      <c r="M193" s="6"/>
      <c r="N193" s="6"/>
      <c r="O193" s="6"/>
      <c r="P193" s="6"/>
      <c r="Q193" s="6"/>
    </row>
    <row r="194" spans="1:17" ht="12.75">
      <c r="A194" s="3"/>
      <c r="B194" s="4"/>
      <c r="C194" s="3"/>
      <c r="D194" s="3"/>
      <c r="E194" s="5"/>
      <c r="F194" s="5"/>
      <c r="G194" s="5"/>
      <c r="H194" s="3"/>
      <c r="I194" s="3"/>
      <c r="J194" s="6"/>
      <c r="K194" s="6"/>
      <c r="L194" s="6"/>
      <c r="M194" s="6"/>
      <c r="N194" s="6"/>
      <c r="O194" s="6"/>
      <c r="P194" s="6"/>
      <c r="Q194" s="6"/>
    </row>
    <row r="195" spans="1:17" ht="12.75">
      <c r="A195" s="3"/>
      <c r="B195" s="4"/>
      <c r="C195" s="3"/>
      <c r="D195" s="3"/>
      <c r="E195" s="5"/>
      <c r="F195" s="5"/>
      <c r="G195" s="5"/>
      <c r="H195" s="3"/>
      <c r="I195" s="3"/>
      <c r="J195" s="6"/>
      <c r="K195" s="6"/>
      <c r="L195" s="6"/>
      <c r="M195" s="6"/>
      <c r="N195" s="6"/>
      <c r="O195" s="6"/>
      <c r="P195" s="6"/>
      <c r="Q195" s="6"/>
    </row>
    <row r="196" spans="1:17" ht="12.75">
      <c r="A196" s="3"/>
      <c r="B196" s="4"/>
      <c r="C196" s="3"/>
      <c r="D196" s="3"/>
      <c r="E196" s="5"/>
      <c r="F196" s="5"/>
      <c r="G196" s="5"/>
      <c r="H196" s="3"/>
      <c r="I196" s="3"/>
      <c r="J196" s="6"/>
      <c r="K196" s="6"/>
      <c r="L196" s="6"/>
      <c r="M196" s="6"/>
      <c r="N196" s="6"/>
      <c r="O196" s="6"/>
      <c r="P196" s="6"/>
      <c r="Q196" s="6"/>
    </row>
    <row r="197" spans="1:17" ht="12.75">
      <c r="A197" s="3"/>
      <c r="B197" s="4"/>
      <c r="C197" s="3"/>
      <c r="D197" s="3"/>
      <c r="E197" s="5"/>
      <c r="F197" s="5"/>
      <c r="G197" s="5"/>
      <c r="H197" s="3"/>
      <c r="I197" s="3"/>
      <c r="J197" s="6"/>
      <c r="K197" s="6"/>
      <c r="L197" s="6"/>
      <c r="M197" s="6"/>
      <c r="N197" s="6"/>
      <c r="O197" s="6"/>
      <c r="P197" s="6"/>
      <c r="Q197" s="6"/>
    </row>
    <row r="198" spans="1:17" ht="12.75">
      <c r="A198" s="3"/>
      <c r="B198" s="4"/>
      <c r="C198" s="3"/>
      <c r="D198" s="3"/>
      <c r="E198" s="5"/>
      <c r="F198" s="5"/>
      <c r="G198" s="5"/>
      <c r="H198" s="3"/>
      <c r="I198" s="3"/>
      <c r="J198" s="6"/>
      <c r="K198" s="6"/>
      <c r="L198" s="6"/>
      <c r="M198" s="6"/>
      <c r="N198" s="6"/>
      <c r="O198" s="6"/>
      <c r="P198" s="6"/>
      <c r="Q198" s="6"/>
    </row>
    <row r="199" spans="1:17" ht="12.75">
      <c r="A199" s="3"/>
      <c r="B199" s="4"/>
      <c r="C199" s="3"/>
      <c r="D199" s="3"/>
      <c r="E199" s="5"/>
      <c r="F199" s="5"/>
      <c r="G199" s="5"/>
      <c r="H199" s="3"/>
      <c r="I199" s="3"/>
      <c r="J199" s="6"/>
      <c r="K199" s="6"/>
      <c r="L199" s="6"/>
      <c r="M199" s="6"/>
      <c r="N199" s="6"/>
      <c r="O199" s="6"/>
      <c r="P199" s="6"/>
      <c r="Q199" s="6"/>
    </row>
    <row r="200" spans="1:17" ht="12.75">
      <c r="A200" s="3"/>
      <c r="B200" s="4"/>
      <c r="C200" s="3"/>
      <c r="D200" s="3"/>
      <c r="E200" s="5"/>
      <c r="F200" s="5"/>
      <c r="G200" s="5"/>
      <c r="H200" s="3"/>
      <c r="I200" s="3"/>
      <c r="J200" s="6"/>
      <c r="K200" s="6"/>
      <c r="L200" s="6"/>
      <c r="M200" s="6"/>
      <c r="N200" s="6"/>
      <c r="O200" s="6"/>
      <c r="P200" s="6"/>
      <c r="Q200" s="6"/>
    </row>
    <row r="201" spans="1:17" ht="12.75">
      <c r="A201" s="3"/>
      <c r="B201" s="4"/>
      <c r="C201" s="3"/>
      <c r="D201" s="3"/>
      <c r="E201" s="5"/>
      <c r="F201" s="5"/>
      <c r="G201" s="5"/>
      <c r="H201" s="3"/>
      <c r="I201" s="3"/>
      <c r="J201" s="6"/>
      <c r="K201" s="6"/>
      <c r="L201" s="6"/>
      <c r="M201" s="6"/>
      <c r="N201" s="6"/>
      <c r="O201" s="6"/>
      <c r="P201" s="6"/>
      <c r="Q201" s="6"/>
    </row>
    <row r="202" spans="1:17" ht="12.75">
      <c r="A202" s="3"/>
      <c r="B202" s="4"/>
      <c r="C202" s="3"/>
      <c r="D202" s="3"/>
      <c r="E202" s="5"/>
      <c r="F202" s="5"/>
      <c r="G202" s="5"/>
      <c r="H202" s="3"/>
      <c r="I202" s="3"/>
      <c r="J202" s="6"/>
      <c r="K202" s="6"/>
      <c r="L202" s="6"/>
      <c r="M202" s="6"/>
      <c r="N202" s="6"/>
      <c r="O202" s="6"/>
      <c r="P202" s="6"/>
      <c r="Q202" s="6"/>
    </row>
    <row r="203" spans="1:17" ht="12.75">
      <c r="A203" s="3"/>
      <c r="B203" s="4"/>
      <c r="C203" s="3"/>
      <c r="D203" s="3"/>
      <c r="E203" s="5"/>
      <c r="F203" s="5"/>
      <c r="G203" s="5"/>
      <c r="H203" s="3"/>
      <c r="I203" s="3"/>
      <c r="J203" s="6"/>
      <c r="K203" s="6"/>
      <c r="L203" s="6"/>
      <c r="M203" s="6"/>
      <c r="N203" s="6"/>
      <c r="O203" s="6"/>
      <c r="P203" s="6"/>
      <c r="Q203" s="6"/>
    </row>
    <row r="204" spans="1:17" ht="12.75">
      <c r="A204" s="3"/>
      <c r="B204" s="4"/>
      <c r="C204" s="3"/>
      <c r="D204" s="3"/>
      <c r="E204" s="5"/>
      <c r="F204" s="5"/>
      <c r="G204" s="5"/>
      <c r="H204" s="3"/>
      <c r="I204" s="3"/>
      <c r="J204" s="6"/>
      <c r="K204" s="6"/>
      <c r="L204" s="6"/>
      <c r="M204" s="6"/>
      <c r="N204" s="6"/>
      <c r="O204" s="6"/>
      <c r="P204" s="6"/>
      <c r="Q204" s="6"/>
    </row>
    <row r="205" spans="1:17" ht="12.75">
      <c r="A205" s="3"/>
      <c r="B205" s="4"/>
      <c r="C205" s="3"/>
      <c r="D205" s="3"/>
      <c r="E205" s="5"/>
      <c r="F205" s="5"/>
      <c r="G205" s="5"/>
      <c r="H205" s="3"/>
      <c r="I205" s="3"/>
      <c r="J205" s="6"/>
      <c r="K205" s="6"/>
      <c r="L205" s="6"/>
      <c r="M205" s="6"/>
      <c r="N205" s="6"/>
      <c r="O205" s="6"/>
      <c r="P205" s="6"/>
      <c r="Q205" s="6"/>
    </row>
    <row r="206" spans="1:17" ht="12.75">
      <c r="A206" s="3"/>
      <c r="B206" s="4"/>
      <c r="C206" s="3"/>
      <c r="D206" s="3"/>
      <c r="E206" s="5"/>
      <c r="F206" s="5"/>
      <c r="G206" s="5"/>
      <c r="H206" s="3"/>
      <c r="I206" s="3"/>
      <c r="J206" s="6"/>
      <c r="K206" s="6"/>
      <c r="L206" s="6"/>
      <c r="M206" s="6"/>
      <c r="N206" s="6"/>
      <c r="O206" s="6"/>
      <c r="P206" s="6"/>
      <c r="Q206" s="6"/>
    </row>
    <row r="207" spans="1:17" ht="12.75">
      <c r="A207" s="3"/>
      <c r="B207" s="4"/>
      <c r="C207" s="3"/>
      <c r="D207" s="3"/>
      <c r="E207" s="5"/>
      <c r="F207" s="5"/>
      <c r="G207" s="5"/>
      <c r="H207" s="3"/>
      <c r="I207" s="3"/>
      <c r="J207" s="6"/>
      <c r="K207" s="6"/>
      <c r="L207" s="6"/>
      <c r="M207" s="6"/>
      <c r="N207" s="6"/>
      <c r="O207" s="6"/>
      <c r="P207" s="6"/>
      <c r="Q207" s="6"/>
    </row>
    <row r="208" spans="1:17" ht="12.75">
      <c r="A208" s="3"/>
      <c r="B208" s="4"/>
      <c r="C208" s="3"/>
      <c r="D208" s="3"/>
      <c r="E208" s="5"/>
      <c r="F208" s="5"/>
      <c r="G208" s="5"/>
      <c r="H208" s="3"/>
      <c r="I208" s="3"/>
      <c r="J208" s="6"/>
      <c r="K208" s="6"/>
      <c r="L208" s="6"/>
      <c r="M208" s="6"/>
      <c r="N208" s="6"/>
      <c r="O208" s="6"/>
      <c r="P208" s="6"/>
      <c r="Q208" s="6"/>
    </row>
    <row r="209" spans="1:17" ht="12.75">
      <c r="A209" s="3"/>
      <c r="B209" s="4"/>
      <c r="C209" s="3"/>
      <c r="D209" s="3"/>
      <c r="E209" s="5"/>
      <c r="F209" s="5"/>
      <c r="G209" s="5"/>
      <c r="H209" s="3"/>
      <c r="I209" s="3"/>
      <c r="J209" s="6"/>
      <c r="K209" s="6"/>
      <c r="L209" s="6"/>
      <c r="M209" s="6"/>
      <c r="N209" s="6"/>
      <c r="O209" s="6"/>
      <c r="P209" s="6"/>
      <c r="Q209" s="6"/>
    </row>
    <row r="210" spans="1:17" ht="12.75">
      <c r="A210" s="3"/>
      <c r="B210" s="4"/>
      <c r="C210" s="3"/>
      <c r="D210" s="3"/>
      <c r="E210" s="5"/>
      <c r="F210" s="5"/>
      <c r="G210" s="5"/>
      <c r="H210" s="3"/>
      <c r="I210" s="3"/>
      <c r="J210" s="6"/>
      <c r="K210" s="6"/>
      <c r="L210" s="6"/>
      <c r="M210" s="6"/>
      <c r="N210" s="6"/>
      <c r="O210" s="6"/>
      <c r="P210" s="6"/>
      <c r="Q210" s="6"/>
    </row>
    <row r="211" spans="1:17" ht="12.75">
      <c r="A211" s="3"/>
      <c r="B211" s="4"/>
      <c r="C211" s="3"/>
      <c r="D211" s="3"/>
      <c r="E211" s="5"/>
      <c r="F211" s="5"/>
      <c r="G211" s="5"/>
      <c r="H211" s="3"/>
      <c r="I211" s="3"/>
      <c r="J211" s="6"/>
      <c r="K211" s="6"/>
      <c r="L211" s="6"/>
      <c r="M211" s="6"/>
      <c r="N211" s="6"/>
      <c r="O211" s="6"/>
      <c r="P211" s="6"/>
      <c r="Q211" s="6"/>
    </row>
    <row r="212" spans="1:17" ht="12.75">
      <c r="A212" s="3"/>
      <c r="B212" s="4"/>
      <c r="C212" s="3"/>
      <c r="D212" s="3"/>
      <c r="E212" s="5"/>
      <c r="F212" s="5"/>
      <c r="G212" s="5"/>
      <c r="H212" s="3"/>
      <c r="I212" s="3"/>
      <c r="J212" s="6"/>
      <c r="K212" s="6"/>
      <c r="L212" s="6"/>
      <c r="M212" s="6"/>
      <c r="N212" s="6"/>
      <c r="O212" s="6"/>
      <c r="P212" s="6"/>
      <c r="Q212" s="6"/>
    </row>
    <row r="213" spans="1:17" ht="12.75">
      <c r="A213" s="3"/>
      <c r="B213" s="4"/>
      <c r="C213" s="3"/>
      <c r="D213" s="3"/>
      <c r="E213" s="5"/>
      <c r="F213" s="5"/>
      <c r="G213" s="5"/>
      <c r="H213" s="3"/>
      <c r="I213" s="3"/>
      <c r="J213" s="6"/>
      <c r="K213" s="6"/>
      <c r="L213" s="6"/>
      <c r="M213" s="6"/>
      <c r="N213" s="6"/>
      <c r="O213" s="6"/>
      <c r="P213" s="6"/>
      <c r="Q213" s="6"/>
    </row>
    <row r="214" spans="1:17" ht="12.75">
      <c r="A214" s="3"/>
      <c r="B214" s="4"/>
      <c r="C214" s="3"/>
      <c r="D214" s="3"/>
      <c r="E214" s="5"/>
      <c r="F214" s="5"/>
      <c r="G214" s="5"/>
      <c r="H214" s="3"/>
      <c r="I214" s="3"/>
      <c r="J214" s="6"/>
      <c r="K214" s="6"/>
      <c r="L214" s="6"/>
      <c r="M214" s="6"/>
      <c r="N214" s="6"/>
      <c r="O214" s="6"/>
      <c r="P214" s="6"/>
      <c r="Q214" s="6"/>
    </row>
    <row r="215" spans="1:17" ht="12.75">
      <c r="A215" s="3"/>
      <c r="B215" s="4"/>
      <c r="C215" s="3"/>
      <c r="D215" s="3"/>
      <c r="E215" s="5"/>
      <c r="F215" s="5"/>
      <c r="G215" s="5"/>
      <c r="H215" s="3"/>
      <c r="I215" s="3"/>
      <c r="J215" s="6"/>
      <c r="K215" s="6"/>
      <c r="L215" s="6"/>
      <c r="M215" s="6"/>
      <c r="N215" s="6"/>
      <c r="O215" s="6"/>
      <c r="P215" s="6"/>
      <c r="Q215" s="6"/>
    </row>
    <row r="216" spans="1:17" ht="12.75">
      <c r="A216" s="3"/>
      <c r="B216" s="4"/>
      <c r="C216" s="3"/>
      <c r="D216" s="3"/>
      <c r="E216" s="5"/>
      <c r="F216" s="5"/>
      <c r="G216" s="5"/>
      <c r="H216" s="3"/>
      <c r="I216" s="3"/>
      <c r="J216" s="6"/>
      <c r="K216" s="6"/>
      <c r="L216" s="6"/>
      <c r="M216" s="6"/>
      <c r="N216" s="6"/>
      <c r="O216" s="6"/>
      <c r="P216" s="6"/>
      <c r="Q216" s="6"/>
    </row>
    <row r="217" spans="1:17" ht="12.75">
      <c r="A217" s="3"/>
      <c r="B217" s="4"/>
      <c r="C217" s="3"/>
      <c r="D217" s="3"/>
      <c r="E217" s="5"/>
      <c r="F217" s="5"/>
      <c r="G217" s="5"/>
      <c r="H217" s="3"/>
      <c r="I217" s="3"/>
      <c r="J217" s="6"/>
      <c r="K217" s="6"/>
      <c r="L217" s="6"/>
      <c r="M217" s="6"/>
      <c r="N217" s="6"/>
      <c r="O217" s="6"/>
      <c r="P217" s="6"/>
      <c r="Q217" s="6"/>
    </row>
    <row r="218" spans="1:17" ht="12.75">
      <c r="A218" s="3"/>
      <c r="B218" s="4"/>
      <c r="C218" s="3"/>
      <c r="D218" s="3"/>
      <c r="E218" s="5"/>
      <c r="F218" s="5"/>
      <c r="G218" s="5"/>
      <c r="H218" s="3"/>
      <c r="I218" s="3"/>
      <c r="J218" s="6"/>
      <c r="K218" s="6"/>
      <c r="L218" s="6"/>
      <c r="M218" s="6"/>
      <c r="N218" s="6"/>
      <c r="O218" s="6"/>
      <c r="P218" s="6"/>
      <c r="Q218" s="6"/>
    </row>
    <row r="219" spans="1:17" ht="12.75">
      <c r="A219" s="3"/>
      <c r="B219" s="4"/>
      <c r="C219" s="3"/>
      <c r="D219" s="3"/>
      <c r="E219" s="5"/>
      <c r="F219" s="5"/>
      <c r="G219" s="5"/>
      <c r="H219" s="3"/>
      <c r="I219" s="3"/>
      <c r="J219" s="6"/>
      <c r="K219" s="6"/>
      <c r="L219" s="6"/>
      <c r="M219" s="6"/>
      <c r="N219" s="6"/>
      <c r="O219" s="6"/>
      <c r="P219" s="6"/>
      <c r="Q219" s="6"/>
    </row>
    <row r="220" spans="1:17" ht="12.75">
      <c r="A220" s="3"/>
      <c r="B220" s="4"/>
      <c r="C220" s="3"/>
      <c r="D220" s="3"/>
      <c r="E220" s="5"/>
      <c r="F220" s="5"/>
      <c r="G220" s="5"/>
      <c r="H220" s="3"/>
      <c r="I220" s="3"/>
      <c r="J220" s="6"/>
      <c r="K220" s="6"/>
      <c r="L220" s="6"/>
      <c r="M220" s="6"/>
      <c r="N220" s="6"/>
      <c r="O220" s="6"/>
      <c r="P220" s="6"/>
      <c r="Q220" s="6"/>
    </row>
    <row r="221" spans="1:17" ht="12.75">
      <c r="A221" s="3"/>
      <c r="B221" s="4"/>
      <c r="C221" s="3"/>
      <c r="D221" s="3"/>
      <c r="E221" s="5"/>
      <c r="F221" s="5"/>
      <c r="G221" s="5"/>
      <c r="H221" s="3"/>
      <c r="I221" s="3"/>
      <c r="J221" s="6"/>
      <c r="K221" s="6"/>
      <c r="L221" s="6"/>
      <c r="M221" s="6"/>
      <c r="N221" s="6"/>
      <c r="O221" s="6"/>
      <c r="P221" s="6"/>
      <c r="Q221" s="6"/>
    </row>
    <row r="222" spans="1:17" ht="12.75">
      <c r="A222" s="3"/>
      <c r="B222" s="4"/>
      <c r="C222" s="3"/>
      <c r="D222" s="3"/>
      <c r="E222" s="5"/>
      <c r="F222" s="5"/>
      <c r="G222" s="5"/>
      <c r="H222" s="3"/>
      <c r="I222" s="3"/>
      <c r="J222" s="6"/>
      <c r="K222" s="6"/>
      <c r="L222" s="6"/>
      <c r="M222" s="6"/>
      <c r="N222" s="6"/>
      <c r="O222" s="6"/>
      <c r="P222" s="6"/>
      <c r="Q222" s="6"/>
    </row>
    <row r="223" spans="1:17" ht="12.75">
      <c r="A223" s="3"/>
      <c r="B223" s="4"/>
      <c r="C223" s="3"/>
      <c r="D223" s="3"/>
      <c r="E223" s="5"/>
      <c r="F223" s="5"/>
      <c r="G223" s="5"/>
      <c r="H223" s="3"/>
      <c r="I223" s="3"/>
      <c r="J223" s="6"/>
      <c r="K223" s="6"/>
      <c r="L223" s="6"/>
      <c r="M223" s="6"/>
      <c r="N223" s="6"/>
      <c r="O223" s="6"/>
      <c r="P223" s="6"/>
      <c r="Q223" s="6"/>
    </row>
    <row r="224" spans="1:17" ht="12.75">
      <c r="A224" s="3"/>
      <c r="B224" s="4"/>
      <c r="C224" s="3"/>
      <c r="D224" s="3"/>
      <c r="E224" s="5"/>
      <c r="F224" s="5"/>
      <c r="G224" s="5"/>
      <c r="H224" s="3"/>
      <c r="I224" s="3"/>
      <c r="J224" s="6"/>
      <c r="K224" s="6"/>
      <c r="L224" s="6"/>
      <c r="M224" s="6"/>
      <c r="N224" s="6"/>
      <c r="O224" s="6"/>
      <c r="P224" s="6"/>
      <c r="Q224" s="6"/>
    </row>
    <row r="225" spans="1:17" ht="12.75">
      <c r="A225" s="3"/>
      <c r="B225" s="4"/>
      <c r="C225" s="3"/>
      <c r="D225" s="3"/>
      <c r="E225" s="5"/>
      <c r="F225" s="5"/>
      <c r="G225" s="5"/>
      <c r="H225" s="3"/>
      <c r="I225" s="3"/>
      <c r="J225" s="6"/>
      <c r="K225" s="6"/>
      <c r="L225" s="6"/>
      <c r="M225" s="6"/>
      <c r="N225" s="6"/>
      <c r="O225" s="6"/>
      <c r="P225" s="6"/>
      <c r="Q225" s="6"/>
    </row>
    <row r="226" spans="1:17" ht="12.75">
      <c r="A226" s="3"/>
      <c r="B226" s="4"/>
      <c r="C226" s="3"/>
      <c r="D226" s="3"/>
      <c r="E226" s="5"/>
      <c r="F226" s="5"/>
      <c r="G226" s="5"/>
      <c r="H226" s="3"/>
      <c r="I226" s="3"/>
      <c r="J226" s="6"/>
      <c r="K226" s="6"/>
      <c r="L226" s="6"/>
      <c r="M226" s="6"/>
      <c r="N226" s="6"/>
      <c r="O226" s="6"/>
      <c r="P226" s="6"/>
      <c r="Q226" s="6"/>
    </row>
    <row r="227" spans="1:17" ht="12.75">
      <c r="A227" s="3"/>
      <c r="B227" s="4"/>
      <c r="C227" s="3"/>
      <c r="D227" s="3"/>
      <c r="E227" s="5"/>
      <c r="F227" s="5"/>
      <c r="G227" s="5"/>
      <c r="H227" s="3"/>
      <c r="I227" s="3"/>
      <c r="J227" s="6"/>
      <c r="K227" s="6"/>
      <c r="L227" s="6"/>
      <c r="M227" s="6"/>
      <c r="N227" s="6"/>
      <c r="O227" s="6"/>
      <c r="P227" s="6"/>
      <c r="Q227" s="6"/>
    </row>
    <row r="228" spans="1:17" ht="12.75">
      <c r="A228" s="3"/>
      <c r="B228" s="4"/>
      <c r="C228" s="3"/>
      <c r="D228" s="3"/>
      <c r="E228" s="5"/>
      <c r="F228" s="5"/>
      <c r="G228" s="5"/>
      <c r="H228" s="3"/>
      <c r="I228" s="3"/>
      <c r="J228" s="6"/>
      <c r="K228" s="6"/>
      <c r="L228" s="6"/>
      <c r="M228" s="6"/>
      <c r="N228" s="6"/>
      <c r="O228" s="6"/>
      <c r="P228" s="6"/>
      <c r="Q228" s="6"/>
    </row>
    <row r="229" spans="1:17" ht="12.75">
      <c r="A229" s="3"/>
      <c r="B229" s="4"/>
      <c r="C229" s="3"/>
      <c r="D229" s="3"/>
      <c r="E229" s="5"/>
      <c r="F229" s="5"/>
      <c r="G229" s="5"/>
      <c r="H229" s="3"/>
      <c r="I229" s="3"/>
      <c r="J229" s="6"/>
      <c r="K229" s="6"/>
      <c r="L229" s="6"/>
      <c r="M229" s="6"/>
      <c r="N229" s="6"/>
      <c r="O229" s="6"/>
      <c r="P229" s="6"/>
      <c r="Q229" s="6"/>
    </row>
    <row r="230" spans="1:17" ht="12.75">
      <c r="A230" s="3"/>
      <c r="B230" s="4"/>
      <c r="C230" s="3"/>
      <c r="D230" s="3"/>
      <c r="E230" s="5"/>
      <c r="F230" s="5"/>
      <c r="G230" s="5"/>
      <c r="H230" s="3"/>
      <c r="I230" s="3"/>
      <c r="J230" s="6"/>
      <c r="K230" s="6"/>
      <c r="L230" s="6"/>
      <c r="M230" s="6"/>
      <c r="N230" s="6"/>
      <c r="O230" s="6"/>
      <c r="P230" s="6"/>
      <c r="Q230" s="6"/>
    </row>
    <row r="231" spans="1:17" ht="12.75">
      <c r="A231" s="3"/>
      <c r="B231" s="4"/>
      <c r="C231" s="3"/>
      <c r="D231" s="3"/>
      <c r="E231" s="5"/>
      <c r="F231" s="5"/>
      <c r="G231" s="5"/>
      <c r="H231" s="3"/>
      <c r="I231" s="3"/>
      <c r="J231" s="6"/>
      <c r="K231" s="6"/>
      <c r="L231" s="6"/>
      <c r="M231" s="6"/>
      <c r="N231" s="6"/>
      <c r="O231" s="6"/>
      <c r="P231" s="6"/>
      <c r="Q231" s="6"/>
    </row>
    <row r="232" spans="1:17" ht="12.75">
      <c r="A232" s="3"/>
      <c r="B232" s="4"/>
      <c r="C232" s="3"/>
      <c r="D232" s="3"/>
      <c r="E232" s="5"/>
      <c r="F232" s="5"/>
      <c r="G232" s="5"/>
      <c r="H232" s="3"/>
      <c r="I232" s="3"/>
      <c r="J232" s="6"/>
      <c r="K232" s="6"/>
      <c r="L232" s="6"/>
      <c r="M232" s="6"/>
      <c r="N232" s="6"/>
      <c r="O232" s="6"/>
      <c r="P232" s="6"/>
      <c r="Q232" s="6"/>
    </row>
    <row r="233" spans="1:17" ht="12.75">
      <c r="A233" s="3"/>
      <c r="B233" s="4"/>
      <c r="C233" s="3"/>
      <c r="D233" s="3"/>
      <c r="E233" s="5"/>
      <c r="F233" s="5"/>
      <c r="G233" s="5"/>
      <c r="H233" s="3"/>
      <c r="I233" s="3"/>
      <c r="J233" s="6"/>
      <c r="K233" s="6"/>
      <c r="L233" s="6"/>
      <c r="M233" s="6"/>
      <c r="N233" s="6"/>
      <c r="O233" s="6"/>
      <c r="P233" s="6"/>
      <c r="Q233" s="6"/>
    </row>
    <row r="234" spans="1:17" ht="12.75">
      <c r="A234" s="3"/>
      <c r="B234" s="4"/>
      <c r="C234" s="3"/>
      <c r="D234" s="3"/>
      <c r="E234" s="5"/>
      <c r="F234" s="5"/>
      <c r="G234" s="5"/>
      <c r="H234" s="3"/>
      <c r="I234" s="3"/>
      <c r="J234" s="6"/>
      <c r="K234" s="6"/>
      <c r="L234" s="6"/>
      <c r="M234" s="6"/>
      <c r="N234" s="6"/>
      <c r="O234" s="6"/>
      <c r="P234" s="6"/>
      <c r="Q234" s="6"/>
    </row>
    <row r="235" spans="1:17" ht="12.75">
      <c r="A235" s="3"/>
      <c r="B235" s="4"/>
      <c r="C235" s="3"/>
      <c r="D235" s="3"/>
      <c r="E235" s="5"/>
      <c r="F235" s="5"/>
      <c r="G235" s="5"/>
      <c r="H235" s="3"/>
      <c r="I235" s="3"/>
      <c r="J235" s="6"/>
      <c r="K235" s="6"/>
      <c r="L235" s="6"/>
      <c r="M235" s="6"/>
      <c r="N235" s="6"/>
      <c r="O235" s="6"/>
      <c r="P235" s="6"/>
      <c r="Q235" s="6"/>
    </row>
    <row r="236" spans="1:17" ht="12.75">
      <c r="A236" s="3"/>
      <c r="B236" s="4"/>
      <c r="C236" s="3"/>
      <c r="D236" s="3"/>
      <c r="E236" s="5"/>
      <c r="F236" s="5"/>
      <c r="G236" s="5"/>
      <c r="H236" s="3"/>
      <c r="I236" s="3"/>
      <c r="J236" s="6"/>
      <c r="K236" s="6"/>
      <c r="L236" s="6"/>
      <c r="M236" s="6"/>
      <c r="N236" s="6"/>
      <c r="O236" s="6"/>
      <c r="P236" s="6"/>
      <c r="Q236" s="6"/>
    </row>
    <row r="237" spans="1:17" ht="12.75">
      <c r="A237" s="3"/>
      <c r="B237" s="4"/>
      <c r="C237" s="3"/>
      <c r="D237" s="3"/>
      <c r="E237" s="5"/>
      <c r="F237" s="5"/>
      <c r="G237" s="5"/>
      <c r="H237" s="3"/>
      <c r="I237" s="3"/>
      <c r="J237" s="6"/>
      <c r="K237" s="6"/>
      <c r="L237" s="6"/>
      <c r="M237" s="6"/>
      <c r="N237" s="6"/>
      <c r="O237" s="6"/>
      <c r="P237" s="6"/>
      <c r="Q237" s="6"/>
    </row>
    <row r="238" spans="1:17" ht="12.75">
      <c r="A238" s="3"/>
      <c r="B238" s="4"/>
      <c r="C238" s="3"/>
      <c r="D238" s="3"/>
      <c r="E238" s="5"/>
      <c r="F238" s="5"/>
      <c r="G238" s="5"/>
      <c r="H238" s="3"/>
      <c r="I238" s="3"/>
      <c r="J238" s="6"/>
      <c r="K238" s="6"/>
      <c r="L238" s="6"/>
      <c r="M238" s="6"/>
      <c r="N238" s="6"/>
      <c r="O238" s="6"/>
      <c r="P238" s="6"/>
      <c r="Q238" s="6"/>
    </row>
    <row r="239" spans="1:17" ht="12.75">
      <c r="A239" s="3"/>
      <c r="B239" s="4"/>
      <c r="C239" s="3"/>
      <c r="D239" s="3"/>
      <c r="E239" s="5"/>
      <c r="F239" s="5"/>
      <c r="G239" s="5"/>
      <c r="H239" s="3"/>
      <c r="I239" s="3"/>
      <c r="J239" s="6"/>
      <c r="K239" s="6"/>
      <c r="L239" s="6"/>
      <c r="M239" s="6"/>
      <c r="N239" s="6"/>
      <c r="O239" s="6"/>
      <c r="P239" s="6"/>
      <c r="Q239" s="6"/>
    </row>
    <row r="240" spans="1:17" ht="12.75">
      <c r="A240" s="3"/>
      <c r="B240" s="4"/>
      <c r="C240" s="3"/>
      <c r="D240" s="3"/>
      <c r="E240" s="5"/>
      <c r="F240" s="5"/>
      <c r="G240" s="5"/>
      <c r="H240" s="3"/>
      <c r="I240" s="3"/>
      <c r="J240" s="6"/>
      <c r="K240" s="6"/>
      <c r="L240" s="6"/>
      <c r="M240" s="6"/>
      <c r="N240" s="6"/>
      <c r="O240" s="6"/>
      <c r="P240" s="6"/>
      <c r="Q240" s="6"/>
    </row>
    <row r="241" spans="1:17" ht="12.75">
      <c r="A241" s="3"/>
      <c r="B241" s="4"/>
      <c r="C241" s="3"/>
      <c r="D241" s="3"/>
      <c r="E241" s="5"/>
      <c r="F241" s="5"/>
      <c r="G241" s="5"/>
      <c r="H241" s="3"/>
      <c r="I241" s="3"/>
      <c r="J241" s="6"/>
      <c r="K241" s="6"/>
      <c r="L241" s="6"/>
      <c r="M241" s="6"/>
      <c r="N241" s="6"/>
      <c r="O241" s="6"/>
      <c r="P241" s="6"/>
      <c r="Q241" s="6"/>
    </row>
    <row r="242" spans="1:17" ht="12.75">
      <c r="A242" s="3"/>
      <c r="B242" s="4"/>
      <c r="C242" s="3"/>
      <c r="D242" s="3"/>
      <c r="E242" s="5"/>
      <c r="F242" s="5"/>
      <c r="G242" s="5"/>
      <c r="H242" s="3"/>
      <c r="I242" s="3"/>
      <c r="J242" s="6"/>
      <c r="K242" s="6"/>
      <c r="L242" s="6"/>
      <c r="M242" s="6"/>
      <c r="N242" s="6"/>
      <c r="O242" s="6"/>
      <c r="P242" s="6"/>
      <c r="Q242" s="6"/>
    </row>
    <row r="243" spans="1:17" ht="12.75">
      <c r="A243" s="3"/>
      <c r="B243" s="4"/>
      <c r="C243" s="3"/>
      <c r="D243" s="3"/>
      <c r="E243" s="5"/>
      <c r="F243" s="5"/>
      <c r="G243" s="5"/>
      <c r="H243" s="3"/>
      <c r="I243" s="3"/>
      <c r="J243" s="6"/>
      <c r="K243" s="6"/>
      <c r="L243" s="6"/>
      <c r="M243" s="6"/>
      <c r="N243" s="6"/>
      <c r="O243" s="6"/>
      <c r="P243" s="6"/>
      <c r="Q243" s="6"/>
    </row>
    <row r="244" spans="1:17" ht="12.75">
      <c r="A244" s="3"/>
      <c r="B244" s="4"/>
      <c r="C244" s="3"/>
      <c r="D244" s="3"/>
      <c r="E244" s="5"/>
      <c r="F244" s="5"/>
      <c r="G244" s="5"/>
      <c r="H244" s="3"/>
      <c r="I244" s="3"/>
      <c r="J244" s="6"/>
      <c r="K244" s="6"/>
      <c r="L244" s="6"/>
      <c r="M244" s="6"/>
      <c r="N244" s="6"/>
      <c r="O244" s="6"/>
      <c r="P244" s="6"/>
      <c r="Q244" s="6"/>
    </row>
    <row r="245" spans="1:17" ht="12.75">
      <c r="A245" s="3"/>
      <c r="B245" s="4"/>
      <c r="C245" s="3"/>
      <c r="D245" s="3"/>
      <c r="E245" s="5"/>
      <c r="F245" s="5"/>
      <c r="G245" s="5"/>
      <c r="H245" s="3"/>
      <c r="I245" s="3"/>
      <c r="J245" s="6"/>
      <c r="K245" s="6"/>
      <c r="L245" s="6"/>
      <c r="M245" s="6"/>
      <c r="N245" s="6"/>
      <c r="O245" s="6"/>
      <c r="P245" s="6"/>
      <c r="Q245" s="6"/>
    </row>
    <row r="246" spans="1:17" ht="12.75">
      <c r="A246" s="3"/>
      <c r="B246" s="4"/>
      <c r="C246" s="3"/>
      <c r="D246" s="3"/>
      <c r="E246" s="5"/>
      <c r="F246" s="5"/>
      <c r="G246" s="5"/>
      <c r="H246" s="3"/>
      <c r="I246" s="3"/>
      <c r="J246" s="6"/>
      <c r="K246" s="6"/>
      <c r="L246" s="6"/>
      <c r="M246" s="6"/>
      <c r="N246" s="6"/>
      <c r="O246" s="6"/>
      <c r="P246" s="6"/>
      <c r="Q246" s="6"/>
    </row>
    <row r="247" spans="1:17" ht="12.75">
      <c r="A247" s="3"/>
      <c r="B247" s="4"/>
      <c r="C247" s="3"/>
      <c r="D247" s="3"/>
      <c r="E247" s="5"/>
      <c r="F247" s="5"/>
      <c r="G247" s="5"/>
      <c r="H247" s="3"/>
      <c r="I247" s="3"/>
      <c r="J247" s="6"/>
      <c r="K247" s="6"/>
      <c r="L247" s="6"/>
      <c r="M247" s="6"/>
      <c r="N247" s="6"/>
      <c r="O247" s="6"/>
      <c r="P247" s="6"/>
      <c r="Q247" s="6"/>
    </row>
    <row r="248" spans="1:17" ht="12.75">
      <c r="A248" s="3"/>
      <c r="B248" s="4"/>
      <c r="C248" s="3"/>
      <c r="D248" s="3"/>
      <c r="E248" s="5"/>
      <c r="F248" s="5"/>
      <c r="G248" s="5"/>
      <c r="H248" s="3"/>
      <c r="I248" s="3"/>
      <c r="J248" s="6"/>
      <c r="K248" s="6"/>
      <c r="L248" s="6"/>
      <c r="M248" s="6"/>
      <c r="N248" s="6"/>
      <c r="O248" s="6"/>
      <c r="P248" s="6"/>
      <c r="Q248" s="6"/>
    </row>
    <row r="249" spans="1:17" ht="12.75">
      <c r="A249" s="3"/>
      <c r="B249" s="4"/>
      <c r="C249" s="3"/>
      <c r="D249" s="3"/>
      <c r="E249" s="5"/>
      <c r="F249" s="5"/>
      <c r="G249" s="5"/>
      <c r="H249" s="3"/>
      <c r="I249" s="3"/>
      <c r="J249" s="6"/>
      <c r="K249" s="6"/>
      <c r="L249" s="6"/>
      <c r="M249" s="6"/>
      <c r="N249" s="6"/>
      <c r="O249" s="6"/>
      <c r="P249" s="6"/>
      <c r="Q249" s="6"/>
    </row>
    <row r="250" spans="1:17" ht="12.75">
      <c r="A250" s="3"/>
      <c r="B250" s="4"/>
      <c r="C250" s="3"/>
      <c r="D250" s="3"/>
      <c r="E250" s="5"/>
      <c r="F250" s="5"/>
      <c r="G250" s="5"/>
      <c r="H250" s="3"/>
      <c r="I250" s="3"/>
      <c r="J250" s="6"/>
      <c r="K250" s="6"/>
      <c r="L250" s="6"/>
      <c r="M250" s="6"/>
      <c r="N250" s="6"/>
      <c r="O250" s="6"/>
      <c r="P250" s="6"/>
      <c r="Q250" s="6"/>
    </row>
    <row r="251" spans="1:17" ht="12.75">
      <c r="A251" s="3"/>
      <c r="B251" s="4"/>
      <c r="C251" s="3"/>
      <c r="D251" s="3"/>
      <c r="E251" s="5"/>
      <c r="F251" s="5"/>
      <c r="G251" s="5"/>
      <c r="H251" s="3"/>
      <c r="I251" s="3"/>
      <c r="J251" s="6"/>
      <c r="K251" s="6"/>
      <c r="L251" s="6"/>
      <c r="M251" s="6"/>
      <c r="N251" s="6"/>
      <c r="O251" s="6"/>
      <c r="P251" s="6"/>
      <c r="Q251" s="6"/>
    </row>
    <row r="252" spans="1:17" ht="12.75">
      <c r="A252" s="3"/>
      <c r="B252" s="4"/>
      <c r="C252" s="3"/>
      <c r="D252" s="3"/>
      <c r="E252" s="5"/>
      <c r="F252" s="5"/>
      <c r="G252" s="5"/>
      <c r="H252" s="3"/>
      <c r="I252" s="3"/>
      <c r="J252" s="6"/>
      <c r="K252" s="6"/>
      <c r="L252" s="6"/>
      <c r="M252" s="6"/>
      <c r="N252" s="6"/>
      <c r="O252" s="6"/>
      <c r="P252" s="6"/>
      <c r="Q252" s="6"/>
    </row>
    <row r="253" spans="1:17" ht="12.75">
      <c r="A253" s="3"/>
      <c r="B253" s="4"/>
      <c r="C253" s="3"/>
      <c r="D253" s="3"/>
      <c r="E253" s="5"/>
      <c r="F253" s="5"/>
      <c r="G253" s="5"/>
      <c r="H253" s="3"/>
      <c r="I253" s="3"/>
      <c r="J253" s="6"/>
      <c r="K253" s="6"/>
      <c r="L253" s="6"/>
      <c r="M253" s="6"/>
      <c r="N253" s="6"/>
      <c r="O253" s="6"/>
      <c r="P253" s="6"/>
      <c r="Q253" s="6"/>
    </row>
    <row r="254" spans="1:17" ht="12.75">
      <c r="A254" s="3"/>
      <c r="B254" s="4"/>
      <c r="C254" s="3"/>
      <c r="D254" s="3"/>
      <c r="E254" s="5"/>
      <c r="F254" s="5"/>
      <c r="G254" s="5"/>
      <c r="H254" s="3"/>
      <c r="I254" s="3"/>
      <c r="J254" s="6"/>
      <c r="K254" s="6"/>
      <c r="L254" s="6"/>
      <c r="M254" s="6"/>
      <c r="N254" s="6"/>
      <c r="O254" s="6"/>
      <c r="P254" s="6"/>
      <c r="Q254" s="6"/>
    </row>
    <row r="255" spans="1:17" ht="12.75">
      <c r="A255" s="3"/>
      <c r="B255" s="4"/>
      <c r="C255" s="3"/>
      <c r="D255" s="3"/>
      <c r="E255" s="5"/>
      <c r="F255" s="5"/>
      <c r="G255" s="5"/>
      <c r="H255" s="3"/>
      <c r="I255" s="3"/>
      <c r="J255" s="6"/>
      <c r="K255" s="6"/>
      <c r="L255" s="6"/>
      <c r="M255" s="6"/>
      <c r="N255" s="6"/>
      <c r="O255" s="6"/>
      <c r="P255" s="6"/>
      <c r="Q255" s="6"/>
    </row>
    <row r="256" spans="1:17" ht="12.75">
      <c r="A256" s="3"/>
      <c r="B256" s="4"/>
      <c r="C256" s="3"/>
      <c r="D256" s="3"/>
      <c r="E256" s="5"/>
      <c r="F256" s="5"/>
      <c r="G256" s="5"/>
      <c r="H256" s="3"/>
      <c r="I256" s="3"/>
      <c r="J256" s="6"/>
      <c r="K256" s="6"/>
      <c r="L256" s="6"/>
      <c r="M256" s="6"/>
      <c r="N256" s="6"/>
      <c r="O256" s="6"/>
      <c r="P256" s="6"/>
      <c r="Q256" s="6"/>
    </row>
    <row r="257" spans="1:17" ht="12.75">
      <c r="A257" s="3"/>
      <c r="B257" s="4"/>
      <c r="C257" s="3"/>
      <c r="D257" s="3"/>
      <c r="E257" s="5"/>
      <c r="F257" s="5"/>
      <c r="G257" s="5"/>
      <c r="H257" s="3"/>
      <c r="I257" s="3"/>
      <c r="J257" s="6"/>
      <c r="K257" s="6"/>
      <c r="L257" s="6"/>
      <c r="M257" s="6"/>
      <c r="N257" s="6"/>
      <c r="O257" s="6"/>
      <c r="P257" s="6"/>
      <c r="Q257" s="6"/>
    </row>
    <row r="258" spans="1:17" ht="12.75">
      <c r="A258" s="3"/>
      <c r="B258" s="4"/>
      <c r="C258" s="3"/>
      <c r="D258" s="3"/>
      <c r="E258" s="5"/>
      <c r="F258" s="5"/>
      <c r="G258" s="5"/>
      <c r="H258" s="3"/>
      <c r="I258" s="3"/>
      <c r="J258" s="6"/>
      <c r="K258" s="6"/>
      <c r="L258" s="6"/>
      <c r="M258" s="6"/>
      <c r="N258" s="6"/>
      <c r="O258" s="6"/>
      <c r="P258" s="6"/>
      <c r="Q258" s="6"/>
    </row>
    <row r="259" spans="1:17" ht="12.75">
      <c r="A259" s="3"/>
      <c r="B259" s="4"/>
      <c r="C259" s="3"/>
      <c r="D259" s="3"/>
      <c r="E259" s="5"/>
      <c r="F259" s="5"/>
      <c r="G259" s="5"/>
      <c r="H259" s="3"/>
      <c r="I259" s="3"/>
      <c r="J259" s="6"/>
      <c r="K259" s="6"/>
      <c r="L259" s="6"/>
      <c r="M259" s="6"/>
      <c r="N259" s="6"/>
      <c r="O259" s="6"/>
      <c r="P259" s="6"/>
      <c r="Q259" s="6"/>
    </row>
    <row r="260" spans="1:17" ht="12.75">
      <c r="A260" s="3"/>
      <c r="B260" s="4"/>
      <c r="C260" s="3"/>
      <c r="D260" s="3"/>
      <c r="E260" s="5"/>
      <c r="F260" s="5"/>
      <c r="G260" s="5"/>
      <c r="H260" s="3"/>
      <c r="I260" s="3"/>
      <c r="J260" s="6"/>
      <c r="K260" s="6"/>
      <c r="L260" s="6"/>
      <c r="M260" s="6"/>
      <c r="N260" s="6"/>
      <c r="O260" s="6"/>
      <c r="P260" s="6"/>
      <c r="Q260" s="6"/>
    </row>
    <row r="261" spans="1:17" ht="12.75">
      <c r="A261" s="3"/>
      <c r="B261" s="4"/>
      <c r="C261" s="3"/>
      <c r="D261" s="3"/>
      <c r="E261" s="5"/>
      <c r="F261" s="5"/>
      <c r="G261" s="5"/>
      <c r="H261" s="3"/>
      <c r="I261" s="3"/>
      <c r="J261" s="6"/>
      <c r="K261" s="6"/>
      <c r="L261" s="6"/>
      <c r="M261" s="6"/>
      <c r="N261" s="6"/>
      <c r="O261" s="6"/>
      <c r="P261" s="6"/>
      <c r="Q261" s="6"/>
    </row>
    <row r="262" spans="1:17" ht="12.75">
      <c r="A262" s="3"/>
      <c r="B262" s="4"/>
      <c r="C262" s="3"/>
      <c r="D262" s="3"/>
      <c r="E262" s="5"/>
      <c r="F262" s="5"/>
      <c r="G262" s="5"/>
      <c r="H262" s="3"/>
      <c r="I262" s="3"/>
      <c r="J262" s="6"/>
      <c r="K262" s="6"/>
      <c r="L262" s="6"/>
      <c r="M262" s="6"/>
      <c r="N262" s="6"/>
      <c r="O262" s="6"/>
      <c r="P262" s="6"/>
      <c r="Q262" s="6"/>
    </row>
    <row r="263" spans="1:17" ht="12.75">
      <c r="A263" s="3"/>
      <c r="B263" s="4"/>
      <c r="C263" s="3"/>
      <c r="D263" s="3"/>
      <c r="E263" s="5"/>
      <c r="F263" s="5"/>
      <c r="G263" s="5"/>
      <c r="H263" s="3"/>
      <c r="I263" s="3"/>
      <c r="J263" s="6"/>
      <c r="K263" s="6"/>
      <c r="L263" s="6"/>
      <c r="M263" s="6"/>
      <c r="N263" s="6"/>
      <c r="O263" s="6"/>
      <c r="P263" s="6"/>
      <c r="Q263" s="6"/>
    </row>
    <row r="264" spans="1:17" ht="12.75">
      <c r="A264" s="3"/>
      <c r="B264" s="4"/>
      <c r="C264" s="3"/>
      <c r="D264" s="3"/>
      <c r="E264" s="5"/>
      <c r="F264" s="5"/>
      <c r="G264" s="5"/>
      <c r="H264" s="3"/>
      <c r="I264" s="3"/>
      <c r="J264" s="6"/>
      <c r="K264" s="6"/>
      <c r="L264" s="6"/>
      <c r="M264" s="6"/>
      <c r="N264" s="6"/>
      <c r="O264" s="6"/>
      <c r="P264" s="6"/>
      <c r="Q264" s="6"/>
    </row>
    <row r="265" spans="1:17" ht="12.75">
      <c r="A265" s="3"/>
      <c r="B265" s="4"/>
      <c r="C265" s="3"/>
      <c r="D265" s="3"/>
      <c r="E265" s="5"/>
      <c r="F265" s="5"/>
      <c r="G265" s="5"/>
      <c r="H265" s="3"/>
      <c r="I265" s="3"/>
      <c r="J265" s="6"/>
      <c r="K265" s="6"/>
      <c r="L265" s="6"/>
      <c r="M265" s="6"/>
      <c r="N265" s="6"/>
      <c r="O265" s="6"/>
      <c r="P265" s="6"/>
      <c r="Q265" s="6"/>
    </row>
    <row r="266" spans="1:17" ht="12.75">
      <c r="A266" s="3"/>
      <c r="B266" s="4"/>
      <c r="C266" s="3"/>
      <c r="D266" s="3"/>
      <c r="E266" s="5"/>
      <c r="F266" s="5"/>
      <c r="G266" s="5"/>
      <c r="H266" s="3"/>
      <c r="I266" s="3"/>
      <c r="J266" s="6"/>
      <c r="K266" s="6"/>
      <c r="L266" s="6"/>
      <c r="M266" s="6"/>
      <c r="N266" s="6"/>
      <c r="O266" s="6"/>
      <c r="P266" s="6"/>
      <c r="Q266" s="6"/>
    </row>
    <row r="267" spans="1:17" ht="12.75">
      <c r="A267" s="3"/>
      <c r="B267" s="4"/>
      <c r="C267" s="3"/>
      <c r="D267" s="3"/>
      <c r="E267" s="5"/>
      <c r="F267" s="5"/>
      <c r="G267" s="5"/>
      <c r="H267" s="3"/>
      <c r="I267" s="3"/>
      <c r="J267" s="6"/>
      <c r="K267" s="6"/>
      <c r="L267" s="6"/>
      <c r="M267" s="6"/>
      <c r="N267" s="6"/>
      <c r="O267" s="6"/>
      <c r="P267" s="6"/>
      <c r="Q267" s="6"/>
    </row>
    <row r="268" spans="1:17" ht="12.75">
      <c r="A268" s="3"/>
      <c r="B268" s="4"/>
      <c r="C268" s="3"/>
      <c r="D268" s="3"/>
      <c r="E268" s="5"/>
      <c r="F268" s="5"/>
      <c r="G268" s="5"/>
      <c r="H268" s="3"/>
      <c r="I268" s="3"/>
      <c r="J268" s="6"/>
      <c r="K268" s="6"/>
      <c r="L268" s="6"/>
      <c r="M268" s="6"/>
      <c r="N268" s="6"/>
      <c r="O268" s="6"/>
      <c r="P268" s="6"/>
      <c r="Q268" s="6"/>
    </row>
    <row r="269" spans="1:17" ht="12.75">
      <c r="A269" s="3"/>
      <c r="B269" s="4"/>
      <c r="C269" s="3"/>
      <c r="D269" s="3"/>
      <c r="E269" s="5"/>
      <c r="F269" s="5"/>
      <c r="G269" s="5"/>
      <c r="H269" s="3"/>
      <c r="I269" s="3"/>
      <c r="J269" s="6"/>
      <c r="K269" s="6"/>
      <c r="L269" s="6"/>
      <c r="M269" s="6"/>
      <c r="N269" s="6"/>
      <c r="O269" s="6"/>
      <c r="P269" s="6"/>
      <c r="Q269" s="6"/>
    </row>
    <row r="270" spans="1:17" ht="12.75">
      <c r="A270" s="3"/>
      <c r="B270" s="4"/>
      <c r="C270" s="3"/>
      <c r="D270" s="3"/>
      <c r="E270" s="5"/>
      <c r="F270" s="5"/>
      <c r="G270" s="5"/>
      <c r="H270" s="3"/>
      <c r="I270" s="3"/>
      <c r="J270" s="6"/>
      <c r="K270" s="6"/>
      <c r="L270" s="6"/>
      <c r="M270" s="6"/>
      <c r="N270" s="6"/>
      <c r="O270" s="6"/>
      <c r="P270" s="6"/>
      <c r="Q270" s="6"/>
    </row>
    <row r="271" spans="1:17" ht="12.75">
      <c r="A271" s="3"/>
      <c r="B271" s="4"/>
      <c r="C271" s="3"/>
      <c r="D271" s="3"/>
      <c r="E271" s="5"/>
      <c r="F271" s="5"/>
      <c r="G271" s="5"/>
      <c r="H271" s="3"/>
      <c r="I271" s="3"/>
      <c r="J271" s="6"/>
      <c r="K271" s="6"/>
      <c r="L271" s="6"/>
      <c r="M271" s="6"/>
      <c r="N271" s="6"/>
      <c r="O271" s="6"/>
      <c r="P271" s="6"/>
      <c r="Q271" s="6"/>
    </row>
    <row r="272" spans="1:17" ht="12.75">
      <c r="A272" s="3"/>
      <c r="B272" s="4"/>
      <c r="C272" s="3"/>
      <c r="D272" s="3"/>
      <c r="E272" s="5"/>
      <c r="F272" s="5"/>
      <c r="G272" s="5"/>
      <c r="H272" s="3"/>
      <c r="I272" s="3"/>
      <c r="J272" s="6"/>
      <c r="K272" s="6"/>
      <c r="L272" s="6"/>
      <c r="M272" s="6"/>
      <c r="N272" s="6"/>
      <c r="O272" s="6"/>
      <c r="P272" s="6"/>
      <c r="Q272" s="6"/>
    </row>
    <row r="273" spans="1:17" ht="12.75">
      <c r="A273" s="3"/>
      <c r="B273" s="4"/>
      <c r="C273" s="3"/>
      <c r="D273" s="3"/>
      <c r="E273" s="5"/>
      <c r="F273" s="5"/>
      <c r="G273" s="5"/>
      <c r="H273" s="3"/>
      <c r="I273" s="3"/>
      <c r="J273" s="6"/>
      <c r="K273" s="6"/>
      <c r="L273" s="6"/>
      <c r="M273" s="6"/>
      <c r="N273" s="6"/>
      <c r="O273" s="6"/>
      <c r="P273" s="6"/>
      <c r="Q273" s="6"/>
    </row>
    <row r="274" spans="1:17" ht="12.75">
      <c r="A274" s="3"/>
      <c r="B274" s="4"/>
      <c r="C274" s="3"/>
      <c r="D274" s="3"/>
      <c r="E274" s="5"/>
      <c r="F274" s="5"/>
      <c r="G274" s="5"/>
      <c r="H274" s="3"/>
      <c r="I274" s="3"/>
      <c r="J274" s="6"/>
      <c r="K274" s="6"/>
      <c r="L274" s="6"/>
      <c r="M274" s="6"/>
      <c r="N274" s="6"/>
      <c r="O274" s="6"/>
      <c r="P274" s="6"/>
      <c r="Q274" s="6"/>
    </row>
    <row r="275" spans="1:17" ht="12.75">
      <c r="A275" s="3"/>
      <c r="B275" s="4"/>
      <c r="C275" s="3"/>
      <c r="D275" s="3"/>
      <c r="E275" s="5"/>
      <c r="F275" s="5"/>
      <c r="G275" s="5"/>
      <c r="H275" s="3"/>
      <c r="I275" s="3"/>
      <c r="J275" s="6"/>
      <c r="K275" s="6"/>
      <c r="L275" s="6"/>
      <c r="M275" s="6"/>
      <c r="N275" s="6"/>
      <c r="O275" s="6"/>
      <c r="P275" s="6"/>
      <c r="Q275" s="6"/>
    </row>
    <row r="276" spans="1:17" ht="12.75">
      <c r="A276" s="3"/>
      <c r="B276" s="4"/>
      <c r="C276" s="3"/>
      <c r="D276" s="3"/>
      <c r="E276" s="5"/>
      <c r="F276" s="5"/>
      <c r="G276" s="5"/>
      <c r="H276" s="3"/>
      <c r="I276" s="3"/>
      <c r="J276" s="6"/>
      <c r="K276" s="6"/>
      <c r="L276" s="6"/>
      <c r="M276" s="6"/>
      <c r="N276" s="6"/>
      <c r="O276" s="6"/>
      <c r="P276" s="6"/>
      <c r="Q276" s="6"/>
    </row>
    <row r="277" spans="1:17" ht="12.75">
      <c r="A277" s="3"/>
      <c r="B277" s="4"/>
      <c r="C277" s="3"/>
      <c r="D277" s="3"/>
      <c r="E277" s="5"/>
      <c r="F277" s="5"/>
      <c r="G277" s="5"/>
      <c r="H277" s="3"/>
      <c r="I277" s="3"/>
      <c r="J277" s="6"/>
      <c r="K277" s="6"/>
      <c r="L277" s="6"/>
      <c r="M277" s="6"/>
      <c r="N277" s="6"/>
      <c r="O277" s="6"/>
      <c r="P277" s="6"/>
      <c r="Q277" s="6"/>
    </row>
    <row r="278" spans="1:17" ht="12.75">
      <c r="A278" s="3"/>
      <c r="B278" s="4"/>
      <c r="C278" s="3"/>
      <c r="D278" s="3"/>
      <c r="E278" s="5"/>
      <c r="F278" s="5"/>
      <c r="G278" s="5"/>
      <c r="H278" s="3"/>
      <c r="I278" s="3"/>
      <c r="J278" s="6"/>
      <c r="K278" s="6"/>
      <c r="L278" s="6"/>
      <c r="M278" s="6"/>
      <c r="N278" s="6"/>
      <c r="O278" s="6"/>
      <c r="P278" s="6"/>
      <c r="Q278" s="6"/>
    </row>
    <row r="279" spans="1:17" ht="12.75">
      <c r="A279" s="3"/>
      <c r="B279" s="4"/>
      <c r="C279" s="3"/>
      <c r="D279" s="3"/>
      <c r="E279" s="5"/>
      <c r="F279" s="5"/>
      <c r="G279" s="5"/>
      <c r="H279" s="3"/>
      <c r="I279" s="3"/>
      <c r="J279" s="6"/>
      <c r="K279" s="6"/>
      <c r="L279" s="6"/>
      <c r="M279" s="6"/>
      <c r="N279" s="6"/>
      <c r="O279" s="6"/>
      <c r="P279" s="6"/>
      <c r="Q279" s="6"/>
    </row>
    <row r="280" spans="1:17" ht="12.75">
      <c r="A280" s="3"/>
      <c r="B280" s="4"/>
      <c r="C280" s="3"/>
      <c r="D280" s="3"/>
      <c r="E280" s="5"/>
      <c r="F280" s="5"/>
      <c r="G280" s="5"/>
      <c r="H280" s="3"/>
      <c r="I280" s="3"/>
      <c r="J280" s="6"/>
      <c r="K280" s="6"/>
      <c r="L280" s="6"/>
      <c r="M280" s="6"/>
      <c r="N280" s="6"/>
      <c r="O280" s="6"/>
      <c r="P280" s="6"/>
      <c r="Q280" s="6"/>
    </row>
    <row r="281" spans="1:17" ht="12.75">
      <c r="A281" s="3"/>
      <c r="B281" s="4"/>
      <c r="C281" s="3"/>
      <c r="D281" s="3"/>
      <c r="E281" s="5"/>
      <c r="F281" s="5"/>
      <c r="G281" s="5"/>
      <c r="H281" s="3"/>
      <c r="I281" s="3"/>
      <c r="J281" s="6"/>
      <c r="K281" s="6"/>
      <c r="L281" s="6"/>
      <c r="M281" s="6"/>
      <c r="N281" s="6"/>
      <c r="O281" s="6"/>
      <c r="P281" s="6"/>
      <c r="Q281" s="6"/>
    </row>
    <row r="282" spans="1:17" ht="12.75">
      <c r="A282" s="3"/>
      <c r="B282" s="4"/>
      <c r="C282" s="3"/>
      <c r="D282" s="3"/>
      <c r="E282" s="5"/>
      <c r="F282" s="5"/>
      <c r="G282" s="5"/>
      <c r="H282" s="3"/>
      <c r="I282" s="3"/>
      <c r="J282" s="6"/>
      <c r="K282" s="6"/>
      <c r="L282" s="6"/>
      <c r="M282" s="6"/>
      <c r="N282" s="6"/>
      <c r="O282" s="6"/>
      <c r="P282" s="6"/>
      <c r="Q282" s="6"/>
    </row>
    <row r="283" spans="1:17" ht="12.75">
      <c r="A283" s="3"/>
      <c r="B283" s="4"/>
      <c r="C283" s="3"/>
      <c r="D283" s="3"/>
      <c r="E283" s="5"/>
      <c r="F283" s="5"/>
      <c r="G283" s="5"/>
      <c r="H283" s="3"/>
      <c r="I283" s="3"/>
      <c r="J283" s="6"/>
      <c r="K283" s="6"/>
      <c r="L283" s="6"/>
      <c r="M283" s="6"/>
      <c r="N283" s="6"/>
      <c r="O283" s="6"/>
      <c r="P283" s="6"/>
      <c r="Q283" s="6"/>
    </row>
    <row r="284" spans="1:17" ht="12.75">
      <c r="A284" s="3"/>
      <c r="B284" s="4"/>
      <c r="C284" s="3"/>
      <c r="D284" s="3"/>
      <c r="E284" s="5"/>
      <c r="F284" s="5"/>
      <c r="G284" s="5"/>
      <c r="H284" s="3"/>
      <c r="I284" s="3"/>
      <c r="J284" s="6"/>
      <c r="K284" s="6"/>
      <c r="L284" s="6"/>
      <c r="M284" s="6"/>
      <c r="N284" s="6"/>
      <c r="O284" s="6"/>
      <c r="P284" s="6"/>
      <c r="Q284" s="6"/>
    </row>
    <row r="285" spans="1:17" ht="12.75">
      <c r="A285" s="3"/>
      <c r="B285" s="4"/>
      <c r="C285" s="3"/>
      <c r="D285" s="3"/>
      <c r="E285" s="5"/>
      <c r="F285" s="5"/>
      <c r="G285" s="5"/>
      <c r="H285" s="3"/>
      <c r="I285" s="3"/>
      <c r="J285" s="6"/>
      <c r="K285" s="6"/>
      <c r="L285" s="6"/>
      <c r="M285" s="6"/>
      <c r="N285" s="6"/>
      <c r="O285" s="6"/>
      <c r="P285" s="6"/>
      <c r="Q285" s="6"/>
    </row>
    <row r="286" spans="1:17" ht="12.75">
      <c r="A286" s="3"/>
      <c r="B286" s="4"/>
      <c r="C286" s="3"/>
      <c r="D286" s="3"/>
      <c r="E286" s="5"/>
      <c r="F286" s="5"/>
      <c r="G286" s="5"/>
      <c r="H286" s="3"/>
      <c r="I286" s="3"/>
      <c r="J286" s="6"/>
      <c r="K286" s="6"/>
      <c r="L286" s="6"/>
      <c r="M286" s="6"/>
      <c r="N286" s="6"/>
      <c r="O286" s="6"/>
      <c r="P286" s="6"/>
      <c r="Q286" s="6"/>
    </row>
    <row r="287" spans="1:17" ht="12.75">
      <c r="A287" s="3">
        <v>1</v>
      </c>
      <c r="B287" s="4">
        <v>21</v>
      </c>
      <c r="C287" s="3">
        <v>4</v>
      </c>
      <c r="D287" s="3">
        <v>1</v>
      </c>
      <c r="E287" s="5">
        <v>14.920404638934402</v>
      </c>
      <c r="F287" s="5">
        <v>15.121767957667808</v>
      </c>
      <c r="G287" s="5">
        <v>-1.1499054624905036</v>
      </c>
      <c r="H287" s="3">
        <v>309</v>
      </c>
      <c r="I287" s="3">
        <v>217</v>
      </c>
      <c r="J287" s="6"/>
      <c r="K287" s="6"/>
      <c r="L287" s="6"/>
      <c r="M287" s="6"/>
      <c r="N287" s="6"/>
      <c r="O287" s="6"/>
      <c r="P287" s="6"/>
      <c r="Q287" s="6"/>
    </row>
    <row r="288" spans="1:17" ht="12.75">
      <c r="A288" s="3">
        <v>1</v>
      </c>
      <c r="B288" s="4">
        <v>22</v>
      </c>
      <c r="C288" s="3">
        <v>2</v>
      </c>
      <c r="D288" s="3">
        <v>1</v>
      </c>
      <c r="E288" s="5">
        <v>9.321869939446753</v>
      </c>
      <c r="F288" s="5">
        <v>15.145238684209367</v>
      </c>
      <c r="G288" s="5">
        <v>-0.9894717454761764</v>
      </c>
      <c r="H288" s="3">
        <v>310</v>
      </c>
      <c r="I288" s="3">
        <v>234</v>
      </c>
      <c r="J288" s="6"/>
      <c r="K288" s="6"/>
      <c r="L288" s="6"/>
      <c r="M288" s="6"/>
      <c r="N288" s="6"/>
      <c r="O288" s="6"/>
      <c r="P288" s="6"/>
      <c r="Q288" s="6"/>
    </row>
    <row r="289" spans="1:17" ht="12.75">
      <c r="A289" s="3">
        <v>1</v>
      </c>
      <c r="B289" s="4">
        <v>23</v>
      </c>
      <c r="C289" s="3">
        <v>2</v>
      </c>
      <c r="D289" s="3">
        <v>3</v>
      </c>
      <c r="E289" s="5">
        <v>8.396418345140926</v>
      </c>
      <c r="F289" s="5">
        <v>17.82803003447261</v>
      </c>
      <c r="G289" s="5">
        <v>-1.1656166004966095</v>
      </c>
      <c r="H289" s="3">
        <v>167</v>
      </c>
      <c r="I289" s="3"/>
      <c r="J289" s="6" t="str">
        <f aca="true" t="shared" si="4" ref="J289:P320">IF($D289=3,"SSS","")</f>
        <v>SSS</v>
      </c>
      <c r="K289" s="6" t="str">
        <f t="shared" si="4"/>
        <v>SSS</v>
      </c>
      <c r="L289" s="6" t="str">
        <f t="shared" si="4"/>
        <v>SSS</v>
      </c>
      <c r="M289" s="6" t="str">
        <f t="shared" si="4"/>
        <v>SSS</v>
      </c>
      <c r="N289" s="6" t="str">
        <f t="shared" si="4"/>
        <v>SSS</v>
      </c>
      <c r="O289" s="6" t="str">
        <f t="shared" si="4"/>
        <v>SSS</v>
      </c>
      <c r="P289" s="6" t="str">
        <f t="shared" si="4"/>
        <v>SSS</v>
      </c>
      <c r="Q289" s="6"/>
    </row>
    <row r="290" spans="1:17" ht="12.75">
      <c r="A290" s="3">
        <v>1</v>
      </c>
      <c r="B290" s="4">
        <v>24</v>
      </c>
      <c r="C290" s="3">
        <v>2</v>
      </c>
      <c r="D290" s="3">
        <v>1</v>
      </c>
      <c r="E290" s="5">
        <v>9.513460725310594</v>
      </c>
      <c r="F290" s="5">
        <v>18.870099069013666</v>
      </c>
      <c r="G290" s="5">
        <v>-1.1065807696510215</v>
      </c>
      <c r="H290" s="3">
        <v>347</v>
      </c>
      <c r="I290" s="3">
        <v>269</v>
      </c>
      <c r="J290" s="6">
        <f t="shared" si="4"/>
      </c>
      <c r="K290" s="6">
        <f t="shared" si="4"/>
      </c>
      <c r="L290" s="6">
        <f t="shared" si="4"/>
      </c>
      <c r="M290" s="6">
        <f t="shared" si="4"/>
      </c>
      <c r="N290" s="6">
        <f t="shared" si="4"/>
      </c>
      <c r="O290" s="6">
        <f t="shared" si="4"/>
      </c>
      <c r="P290" s="6">
        <f t="shared" si="4"/>
      </c>
      <c r="Q290" s="6"/>
    </row>
    <row r="291" spans="1:17" ht="12.75">
      <c r="A291" s="3">
        <v>1</v>
      </c>
      <c r="B291" s="4">
        <v>25</v>
      </c>
      <c r="C291" s="3">
        <v>4</v>
      </c>
      <c r="D291" s="3">
        <v>3</v>
      </c>
      <c r="E291" s="5">
        <v>6.187613340830197</v>
      </c>
      <c r="F291" s="5">
        <v>17.956136348403547</v>
      </c>
      <c r="G291" s="5">
        <v>-0.6540426535204513</v>
      </c>
      <c r="H291" s="3">
        <v>283</v>
      </c>
      <c r="I291" s="3"/>
      <c r="J291" s="6" t="str">
        <f t="shared" si="4"/>
        <v>SSS</v>
      </c>
      <c r="K291" s="6" t="str">
        <f t="shared" si="4"/>
        <v>SSS</v>
      </c>
      <c r="L291" s="6" t="str">
        <f t="shared" si="4"/>
        <v>SSS</v>
      </c>
      <c r="M291" s="6" t="str">
        <f t="shared" si="4"/>
        <v>SSS</v>
      </c>
      <c r="N291" s="6" t="str">
        <f t="shared" si="4"/>
        <v>SSS</v>
      </c>
      <c r="O291" s="6" t="str">
        <f t="shared" si="4"/>
        <v>SSS</v>
      </c>
      <c r="P291" s="6" t="str">
        <f t="shared" si="4"/>
        <v>SSS</v>
      </c>
      <c r="Q291" s="6"/>
    </row>
    <row r="292" spans="1:17" ht="12.75">
      <c r="A292" s="3">
        <v>1</v>
      </c>
      <c r="B292" s="4">
        <v>26</v>
      </c>
      <c r="C292" s="3">
        <v>2</v>
      </c>
      <c r="D292" s="3">
        <v>3</v>
      </c>
      <c r="E292" s="5">
        <v>4.797436153843556</v>
      </c>
      <c r="F292" s="5">
        <v>20.63962578347071</v>
      </c>
      <c r="G292" s="5">
        <v>-0.8828205368574618</v>
      </c>
      <c r="H292" s="3">
        <v>123</v>
      </c>
      <c r="I292" s="3"/>
      <c r="J292" s="6" t="str">
        <f t="shared" si="4"/>
        <v>SSS</v>
      </c>
      <c r="K292" s="6" t="str">
        <f t="shared" si="4"/>
        <v>SSS</v>
      </c>
      <c r="L292" s="6" t="str">
        <f t="shared" si="4"/>
        <v>SSS</v>
      </c>
      <c r="M292" s="6" t="str">
        <f t="shared" si="4"/>
        <v>SSS</v>
      </c>
      <c r="N292" s="6" t="str">
        <f t="shared" si="4"/>
        <v>SSS</v>
      </c>
      <c r="O292" s="6" t="str">
        <f t="shared" si="4"/>
        <v>SSS</v>
      </c>
      <c r="P292" s="6" t="str">
        <f t="shared" si="4"/>
        <v>SSS</v>
      </c>
      <c r="Q292" s="6"/>
    </row>
    <row r="293" spans="1:17" ht="12.75">
      <c r="A293" s="3">
        <v>1</v>
      </c>
      <c r="B293" s="4">
        <v>27</v>
      </c>
      <c r="C293" s="3">
        <v>1</v>
      </c>
      <c r="D293" s="3">
        <v>1</v>
      </c>
      <c r="E293" s="5">
        <v>2.930387406406479</v>
      </c>
      <c r="F293" s="5">
        <v>15.771502364214228</v>
      </c>
      <c r="G293" s="5">
        <v>-0.8999240334416683</v>
      </c>
      <c r="H293" s="3">
        <v>212</v>
      </c>
      <c r="I293" s="3">
        <v>157</v>
      </c>
      <c r="J293" s="6">
        <f t="shared" si="4"/>
      </c>
      <c r="K293" s="6">
        <f t="shared" si="4"/>
      </c>
      <c r="L293" s="6">
        <f t="shared" si="4"/>
      </c>
      <c r="M293" s="6">
        <f t="shared" si="4"/>
      </c>
      <c r="N293" s="6">
        <f t="shared" si="4"/>
      </c>
      <c r="O293" s="6">
        <f t="shared" si="4"/>
      </c>
      <c r="P293" s="6">
        <f t="shared" si="4"/>
      </c>
      <c r="Q293" s="6"/>
    </row>
    <row r="294" spans="1:17" ht="12.75">
      <c r="A294" s="3">
        <v>1</v>
      </c>
      <c r="B294" s="4">
        <v>28</v>
      </c>
      <c r="C294" s="3">
        <v>1</v>
      </c>
      <c r="D294" s="3">
        <v>1</v>
      </c>
      <c r="E294" s="5">
        <v>2.4204973740938858</v>
      </c>
      <c r="F294" s="5">
        <v>17.482266754483927</v>
      </c>
      <c r="G294" s="5">
        <v>-0.9876881470868657</v>
      </c>
      <c r="H294" s="3">
        <v>223</v>
      </c>
      <c r="I294" s="3">
        <v>167</v>
      </c>
      <c r="J294" s="6">
        <f t="shared" si="4"/>
      </c>
      <c r="K294" s="6">
        <f t="shared" si="4"/>
      </c>
      <c r="L294" s="6">
        <f t="shared" si="4"/>
      </c>
      <c r="M294" s="6">
        <f t="shared" si="4"/>
      </c>
      <c r="N294" s="6">
        <f t="shared" si="4"/>
      </c>
      <c r="O294" s="6">
        <f t="shared" si="4"/>
      </c>
      <c r="P294" s="6">
        <f t="shared" si="4"/>
      </c>
      <c r="Q294" s="6"/>
    </row>
    <row r="295" spans="1:17" ht="12.75">
      <c r="A295" s="3">
        <v>1</v>
      </c>
      <c r="B295" s="4">
        <v>29</v>
      </c>
      <c r="C295" s="3">
        <v>1</v>
      </c>
      <c r="D295" s="3">
        <v>3</v>
      </c>
      <c r="E295" s="5">
        <v>0.7032141944306884</v>
      </c>
      <c r="F295" s="5">
        <v>18.086284281351475</v>
      </c>
      <c r="G295" s="5">
        <v>-0.9633738216222868</v>
      </c>
      <c r="H295" s="3">
        <v>184</v>
      </c>
      <c r="I295" s="3"/>
      <c r="J295" s="6" t="str">
        <f t="shared" si="4"/>
        <v>SSS</v>
      </c>
      <c r="K295" s="6" t="str">
        <f t="shared" si="4"/>
        <v>SSS</v>
      </c>
      <c r="L295" s="6" t="str">
        <f t="shared" si="4"/>
        <v>SSS</v>
      </c>
      <c r="M295" s="6" t="str">
        <f t="shared" si="4"/>
        <v>SSS</v>
      </c>
      <c r="N295" s="6" t="str">
        <f t="shared" si="4"/>
        <v>SSS</v>
      </c>
      <c r="O295" s="6" t="str">
        <f t="shared" si="4"/>
        <v>SSS</v>
      </c>
      <c r="P295" s="6" t="str">
        <f t="shared" si="4"/>
        <v>SSS</v>
      </c>
      <c r="Q295" s="6"/>
    </row>
    <row r="296" spans="1:17" ht="12.75">
      <c r="A296" s="3">
        <v>1</v>
      </c>
      <c r="B296" s="4">
        <v>30</v>
      </c>
      <c r="C296" s="3">
        <v>1</v>
      </c>
      <c r="D296" s="3">
        <v>3</v>
      </c>
      <c r="E296" s="5">
        <v>3.0085059986645026</v>
      </c>
      <c r="F296" s="5">
        <v>20.547587103793685</v>
      </c>
      <c r="G296" s="5">
        <v>-0.6851983424973067</v>
      </c>
      <c r="H296" s="3">
        <v>203</v>
      </c>
      <c r="I296" s="3"/>
      <c r="J296" s="6" t="str">
        <f t="shared" si="4"/>
        <v>SSS</v>
      </c>
      <c r="K296" s="6" t="str">
        <f t="shared" si="4"/>
        <v>SSS</v>
      </c>
      <c r="L296" s="6" t="str">
        <f t="shared" si="4"/>
        <v>SSS</v>
      </c>
      <c r="M296" s="6" t="str">
        <f t="shared" si="4"/>
        <v>SSS</v>
      </c>
      <c r="N296" s="6" t="str">
        <f t="shared" si="4"/>
        <v>SSS</v>
      </c>
      <c r="O296" s="6" t="str">
        <f t="shared" si="4"/>
        <v>SSS</v>
      </c>
      <c r="P296" s="6" t="str">
        <f t="shared" si="4"/>
        <v>SSS</v>
      </c>
      <c r="Q296" s="6"/>
    </row>
    <row r="297" spans="1:17" ht="12.75">
      <c r="A297" s="3">
        <v>1</v>
      </c>
      <c r="B297" s="4">
        <v>31</v>
      </c>
      <c r="C297" s="3">
        <v>2</v>
      </c>
      <c r="D297" s="3">
        <v>3</v>
      </c>
      <c r="E297" s="5">
        <v>1.2465647168152405</v>
      </c>
      <c r="F297" s="5">
        <v>20.896009966368474</v>
      </c>
      <c r="G297" s="5">
        <v>-0.8183830872239091</v>
      </c>
      <c r="H297" s="3">
        <v>180</v>
      </c>
      <c r="I297" s="3"/>
      <c r="J297" s="6" t="str">
        <f t="shared" si="4"/>
        <v>SSS</v>
      </c>
      <c r="K297" s="6" t="str">
        <f t="shared" si="4"/>
        <v>SSS</v>
      </c>
      <c r="L297" s="6" t="str">
        <f t="shared" si="4"/>
        <v>SSS</v>
      </c>
      <c r="M297" s="6" t="str">
        <f t="shared" si="4"/>
        <v>SSS</v>
      </c>
      <c r="N297" s="6" t="str">
        <f t="shared" si="4"/>
        <v>SSS</v>
      </c>
      <c r="O297" s="6" t="str">
        <f t="shared" si="4"/>
        <v>SSS</v>
      </c>
      <c r="P297" s="6" t="str">
        <f t="shared" si="4"/>
        <v>SSS</v>
      </c>
      <c r="Q297" s="6"/>
    </row>
    <row r="298" spans="1:17" ht="12.75">
      <c r="A298" s="3">
        <v>2</v>
      </c>
      <c r="B298" s="4">
        <v>32</v>
      </c>
      <c r="C298" s="3">
        <v>2</v>
      </c>
      <c r="D298" s="3">
        <v>3</v>
      </c>
      <c r="E298" s="5">
        <v>2.1774087542359797</v>
      </c>
      <c r="F298" s="5">
        <v>1.1329936588241165</v>
      </c>
      <c r="G298" s="5">
        <v>-0.25680715606184823</v>
      </c>
      <c r="H298" s="3">
        <v>133</v>
      </c>
      <c r="I298" s="3"/>
      <c r="J298" s="6" t="str">
        <f t="shared" si="4"/>
        <v>SSS</v>
      </c>
      <c r="K298" s="6" t="str">
        <f t="shared" si="4"/>
        <v>SSS</v>
      </c>
      <c r="L298" s="6" t="str">
        <f t="shared" si="4"/>
        <v>SSS</v>
      </c>
      <c r="M298" s="6" t="str">
        <f t="shared" si="4"/>
        <v>SSS</v>
      </c>
      <c r="N298" s="6" t="str">
        <f t="shared" si="4"/>
        <v>SSS</v>
      </c>
      <c r="O298" s="6" t="str">
        <f t="shared" si="4"/>
        <v>SSS</v>
      </c>
      <c r="P298" s="6" t="str">
        <f t="shared" si="4"/>
        <v>SSS</v>
      </c>
      <c r="Q298" s="6"/>
    </row>
    <row r="299" spans="1:17" ht="12.75">
      <c r="A299" s="3">
        <v>2</v>
      </c>
      <c r="B299" s="4">
        <v>33</v>
      </c>
      <c r="C299" s="3">
        <v>2</v>
      </c>
      <c r="D299" s="3">
        <v>3</v>
      </c>
      <c r="E299" s="5">
        <v>3.3704894802831795</v>
      </c>
      <c r="F299" s="5">
        <v>0.0949740423387625</v>
      </c>
      <c r="G299" s="5">
        <v>-0.27888068342533</v>
      </c>
      <c r="H299" s="3">
        <v>115</v>
      </c>
      <c r="I299" s="3"/>
      <c r="J299" s="6" t="str">
        <f t="shared" si="4"/>
        <v>SSS</v>
      </c>
      <c r="K299" s="6" t="str">
        <f t="shared" si="4"/>
        <v>SSS</v>
      </c>
      <c r="L299" s="6" t="str">
        <f t="shared" si="4"/>
        <v>SSS</v>
      </c>
      <c r="M299" s="6" t="str">
        <f t="shared" si="4"/>
        <v>SSS</v>
      </c>
      <c r="N299" s="6" t="str">
        <f t="shared" si="4"/>
        <v>SSS</v>
      </c>
      <c r="O299" s="6" t="str">
        <f t="shared" si="4"/>
        <v>SSS</v>
      </c>
      <c r="P299" s="6" t="str">
        <f t="shared" si="4"/>
        <v>SSS</v>
      </c>
      <c r="Q299" s="6"/>
    </row>
    <row r="300" spans="1:17" ht="12.75">
      <c r="A300" s="3">
        <v>2</v>
      </c>
      <c r="B300" s="4">
        <v>34</v>
      </c>
      <c r="C300" s="3">
        <v>1</v>
      </c>
      <c r="D300" s="3">
        <v>3</v>
      </c>
      <c r="E300" s="5">
        <v>4.908572042377339</v>
      </c>
      <c r="F300" s="5">
        <v>1.5123868283598072</v>
      </c>
      <c r="G300" s="5">
        <v>-0.25019896956006166</v>
      </c>
      <c r="H300" s="3">
        <v>122</v>
      </c>
      <c r="I300" s="3"/>
      <c r="J300" s="6" t="str">
        <f t="shared" si="4"/>
        <v>SSS</v>
      </c>
      <c r="K300" s="6" t="str">
        <f t="shared" si="4"/>
        <v>SSS</v>
      </c>
      <c r="L300" s="6" t="str">
        <f t="shared" si="4"/>
        <v>SSS</v>
      </c>
      <c r="M300" s="6" t="str">
        <f t="shared" si="4"/>
        <v>SSS</v>
      </c>
      <c r="N300" s="6" t="str">
        <f t="shared" si="4"/>
        <v>SSS</v>
      </c>
      <c r="O300" s="6" t="str">
        <f t="shared" si="4"/>
        <v>SSS</v>
      </c>
      <c r="P300" s="6" t="str">
        <f t="shared" si="4"/>
        <v>SSS</v>
      </c>
      <c r="Q300" s="6"/>
    </row>
    <row r="301" spans="1:17" ht="12.75">
      <c r="A301" s="3">
        <v>2</v>
      </c>
      <c r="B301" s="4">
        <v>35</v>
      </c>
      <c r="C301" s="3">
        <v>1</v>
      </c>
      <c r="D301" s="3">
        <v>3</v>
      </c>
      <c r="E301" s="5">
        <v>6.694916120459141</v>
      </c>
      <c r="F301" s="5">
        <v>0.4020912952904695</v>
      </c>
      <c r="G301" s="5">
        <v>-0.1946260315622744</v>
      </c>
      <c r="H301" s="3">
        <v>194</v>
      </c>
      <c r="I301" s="3"/>
      <c r="J301" s="6" t="str">
        <f t="shared" si="4"/>
        <v>SSS</v>
      </c>
      <c r="K301" s="6" t="str">
        <f t="shared" si="4"/>
        <v>SSS</v>
      </c>
      <c r="L301" s="6" t="str">
        <f t="shared" si="4"/>
        <v>SSS</v>
      </c>
      <c r="M301" s="6" t="str">
        <f t="shared" si="4"/>
        <v>SSS</v>
      </c>
      <c r="N301" s="6" t="str">
        <f t="shared" si="4"/>
        <v>SSS</v>
      </c>
      <c r="O301" s="6" t="str">
        <f t="shared" si="4"/>
        <v>SSS</v>
      </c>
      <c r="P301" s="6" t="str">
        <f t="shared" si="4"/>
        <v>SSS</v>
      </c>
      <c r="Q301" s="6"/>
    </row>
    <row r="302" spans="1:17" ht="12.75">
      <c r="A302" s="3">
        <v>2</v>
      </c>
      <c r="B302" s="4">
        <v>36</v>
      </c>
      <c r="C302" s="3">
        <v>2</v>
      </c>
      <c r="D302" s="3">
        <v>1</v>
      </c>
      <c r="E302" s="5">
        <v>6.521183979298692</v>
      </c>
      <c r="F302" s="5">
        <v>4.414009992315693</v>
      </c>
      <c r="G302" s="5">
        <v>-0.6109400105650324</v>
      </c>
      <c r="H302" s="3">
        <v>244</v>
      </c>
      <c r="I302" s="3">
        <v>186</v>
      </c>
      <c r="J302" s="6">
        <f t="shared" si="4"/>
      </c>
      <c r="K302" s="6">
        <f t="shared" si="4"/>
      </c>
      <c r="L302" s="6">
        <f t="shared" si="4"/>
      </c>
      <c r="M302" s="6">
        <f t="shared" si="4"/>
      </c>
      <c r="N302" s="6">
        <f t="shared" si="4"/>
      </c>
      <c r="O302" s="6">
        <f t="shared" si="4"/>
      </c>
      <c r="P302" s="6">
        <f t="shared" si="4"/>
      </c>
      <c r="Q302" s="6"/>
    </row>
    <row r="303" spans="1:17" ht="12.75">
      <c r="A303" s="3">
        <v>2</v>
      </c>
      <c r="B303" s="4">
        <v>37</v>
      </c>
      <c r="C303" s="3">
        <v>2</v>
      </c>
      <c r="D303" s="3">
        <v>3</v>
      </c>
      <c r="E303" s="5">
        <v>7.357280544561243</v>
      </c>
      <c r="F303" s="5">
        <v>3.8714083673962962</v>
      </c>
      <c r="G303" s="5">
        <v>-0.6256888797640603</v>
      </c>
      <c r="H303" s="3">
        <v>189</v>
      </c>
      <c r="I303" s="3"/>
      <c r="J303" s="6" t="str">
        <f t="shared" si="4"/>
        <v>SSS</v>
      </c>
      <c r="K303" s="6" t="str">
        <f t="shared" si="4"/>
        <v>SSS</v>
      </c>
      <c r="L303" s="6" t="str">
        <f t="shared" si="4"/>
        <v>SSS</v>
      </c>
      <c r="M303" s="6" t="str">
        <f t="shared" si="4"/>
        <v>SSS</v>
      </c>
      <c r="N303" s="6" t="str">
        <f t="shared" si="4"/>
        <v>SSS</v>
      </c>
      <c r="O303" s="6" t="str">
        <f t="shared" si="4"/>
        <v>SSS</v>
      </c>
      <c r="P303" s="6" t="str">
        <f t="shared" si="4"/>
        <v>SSS</v>
      </c>
      <c r="Q303" s="6"/>
    </row>
    <row r="304" spans="1:17" ht="12.75">
      <c r="A304" s="3">
        <v>2</v>
      </c>
      <c r="B304" s="4">
        <v>38</v>
      </c>
      <c r="C304" s="3">
        <v>2</v>
      </c>
      <c r="D304" s="3">
        <v>1</v>
      </c>
      <c r="E304" s="5">
        <v>8.489088786936408</v>
      </c>
      <c r="F304" s="5">
        <v>1.8493050529154615</v>
      </c>
      <c r="G304" s="5">
        <v>-0.48325753029803165</v>
      </c>
      <c r="H304" s="3">
        <v>125</v>
      </c>
      <c r="I304" s="3">
        <v>96</v>
      </c>
      <c r="J304" s="6">
        <f t="shared" si="4"/>
      </c>
      <c r="K304" s="6">
        <f t="shared" si="4"/>
      </c>
      <c r="L304" s="6">
        <f t="shared" si="4"/>
      </c>
      <c r="M304" s="6">
        <f t="shared" si="4"/>
      </c>
      <c r="N304" s="6">
        <f t="shared" si="4"/>
      </c>
      <c r="O304" s="6">
        <f t="shared" si="4"/>
      </c>
      <c r="P304" s="6">
        <f t="shared" si="4"/>
      </c>
      <c r="Q304" s="6"/>
    </row>
    <row r="305" spans="1:17" ht="12.75">
      <c r="A305" s="3">
        <v>2</v>
      </c>
      <c r="B305" s="4">
        <v>39</v>
      </c>
      <c r="C305" s="3">
        <v>1</v>
      </c>
      <c r="D305" s="3">
        <v>3</v>
      </c>
      <c r="E305" s="5">
        <v>8.123040657917755</v>
      </c>
      <c r="F305" s="5">
        <v>-0.31745549843058696</v>
      </c>
      <c r="G305" s="5">
        <v>-0.27722758003759906</v>
      </c>
      <c r="H305" s="3">
        <v>200</v>
      </c>
      <c r="I305" s="3"/>
      <c r="J305" s="6" t="str">
        <f t="shared" si="4"/>
        <v>SSS</v>
      </c>
      <c r="K305" s="6" t="str">
        <f t="shared" si="4"/>
        <v>SSS</v>
      </c>
      <c r="L305" s="6" t="str">
        <f t="shared" si="4"/>
        <v>SSS</v>
      </c>
      <c r="M305" s="6" t="str">
        <f t="shared" si="4"/>
        <v>SSS</v>
      </c>
      <c r="N305" s="6" t="str">
        <f t="shared" si="4"/>
        <v>SSS</v>
      </c>
      <c r="O305" s="6" t="str">
        <f t="shared" si="4"/>
        <v>SSS</v>
      </c>
      <c r="P305" s="6" t="str">
        <f t="shared" si="4"/>
        <v>SSS</v>
      </c>
      <c r="Q305" s="6"/>
    </row>
    <row r="306" spans="1:17" ht="12.75">
      <c r="A306" s="3">
        <v>2</v>
      </c>
      <c r="B306" s="4">
        <v>40</v>
      </c>
      <c r="C306" s="3">
        <v>1</v>
      </c>
      <c r="D306" s="3">
        <v>1</v>
      </c>
      <c r="E306" s="5">
        <v>11.513998692131166</v>
      </c>
      <c r="F306" s="5">
        <v>1.236569073908879</v>
      </c>
      <c r="G306" s="5">
        <v>-0.5300120429089017</v>
      </c>
      <c r="H306" s="3">
        <v>189</v>
      </c>
      <c r="I306" s="3">
        <v>147</v>
      </c>
      <c r="J306" s="6">
        <f t="shared" si="4"/>
      </c>
      <c r="K306" s="6">
        <f t="shared" si="4"/>
      </c>
      <c r="L306" s="6">
        <f t="shared" si="4"/>
      </c>
      <c r="M306" s="6">
        <f t="shared" si="4"/>
      </c>
      <c r="N306" s="6">
        <f t="shared" si="4"/>
      </c>
      <c r="O306" s="6">
        <f t="shared" si="4"/>
      </c>
      <c r="P306" s="6">
        <f t="shared" si="4"/>
      </c>
      <c r="Q306" s="6"/>
    </row>
    <row r="307" spans="1:17" ht="12.75">
      <c r="A307" s="3">
        <v>2</v>
      </c>
      <c r="B307" s="4">
        <v>41</v>
      </c>
      <c r="C307" s="3">
        <v>2</v>
      </c>
      <c r="D307" s="3">
        <v>1</v>
      </c>
      <c r="E307" s="5">
        <v>10.420436643912133</v>
      </c>
      <c r="F307" s="5">
        <v>7.595050369760606</v>
      </c>
      <c r="G307" s="5">
        <v>-0.7906569732885596</v>
      </c>
      <c r="H307" s="3">
        <v>193</v>
      </c>
      <c r="I307" s="3">
        <v>150</v>
      </c>
      <c r="J307" s="6">
        <f t="shared" si="4"/>
      </c>
      <c r="K307" s="6">
        <f t="shared" si="4"/>
      </c>
      <c r="L307" s="6">
        <f t="shared" si="4"/>
      </c>
      <c r="M307" s="6">
        <f t="shared" si="4"/>
      </c>
      <c r="N307" s="6">
        <f t="shared" si="4"/>
      </c>
      <c r="O307" s="6">
        <f t="shared" si="4"/>
      </c>
      <c r="P307" s="6">
        <f t="shared" si="4"/>
      </c>
      <c r="Q307" s="6"/>
    </row>
    <row r="308" spans="1:17" ht="12.75">
      <c r="A308" s="3">
        <v>2</v>
      </c>
      <c r="B308" s="4">
        <v>42</v>
      </c>
      <c r="C308" s="3">
        <v>3</v>
      </c>
      <c r="D308" s="3">
        <v>1</v>
      </c>
      <c r="E308" s="5">
        <v>11.151967284846586</v>
      </c>
      <c r="F308" s="5">
        <v>5.561468443210569</v>
      </c>
      <c r="G308" s="5">
        <v>-0.5586051767476654</v>
      </c>
      <c r="H308" s="3">
        <v>365</v>
      </c>
      <c r="I308" s="3">
        <v>278</v>
      </c>
      <c r="J308" s="6">
        <f t="shared" si="4"/>
      </c>
      <c r="K308" s="6">
        <f t="shared" si="4"/>
      </c>
      <c r="L308" s="6">
        <f t="shared" si="4"/>
      </c>
      <c r="M308" s="6">
        <f t="shared" si="4"/>
      </c>
      <c r="N308" s="6">
        <f t="shared" si="4"/>
      </c>
      <c r="O308" s="6">
        <f t="shared" si="4"/>
      </c>
      <c r="P308" s="6">
        <f t="shared" si="4"/>
      </c>
      <c r="Q308" s="6"/>
    </row>
    <row r="309" spans="1:17" ht="12.75">
      <c r="A309" s="3">
        <v>2</v>
      </c>
      <c r="B309" s="4">
        <v>43</v>
      </c>
      <c r="C309" s="3">
        <v>2</v>
      </c>
      <c r="D309" s="3">
        <v>1</v>
      </c>
      <c r="E309" s="5">
        <v>13.57556669035609</v>
      </c>
      <c r="F309" s="5">
        <v>3.4544898136904716</v>
      </c>
      <c r="G309" s="5">
        <v>-0.5542262515392793</v>
      </c>
      <c r="H309" s="3">
        <v>160</v>
      </c>
      <c r="I309" s="3">
        <v>121</v>
      </c>
      <c r="J309" s="6">
        <f t="shared" si="4"/>
      </c>
      <c r="K309" s="6">
        <f t="shared" si="4"/>
      </c>
      <c r="L309" s="6">
        <f t="shared" si="4"/>
      </c>
      <c r="M309" s="6">
        <f t="shared" si="4"/>
      </c>
      <c r="N309" s="6">
        <f t="shared" si="4"/>
      </c>
      <c r="O309" s="6">
        <f t="shared" si="4"/>
      </c>
      <c r="P309" s="6">
        <f t="shared" si="4"/>
      </c>
      <c r="Q309" s="6"/>
    </row>
    <row r="310" spans="1:17" ht="12.75">
      <c r="A310" s="3">
        <v>2</v>
      </c>
      <c r="B310" s="4">
        <v>44</v>
      </c>
      <c r="C310" s="3">
        <v>2</v>
      </c>
      <c r="D310" s="3">
        <v>1</v>
      </c>
      <c r="E310" s="5">
        <v>14.201285381200522</v>
      </c>
      <c r="F310" s="5">
        <v>1.1644764942919352</v>
      </c>
      <c r="G310" s="5">
        <v>-0.3698485191109726</v>
      </c>
      <c r="H310" s="3">
        <v>186</v>
      </c>
      <c r="I310" s="3">
        <v>152</v>
      </c>
      <c r="J310" s="6">
        <f t="shared" si="4"/>
      </c>
      <c r="K310" s="6">
        <f t="shared" si="4"/>
      </c>
      <c r="L310" s="6">
        <f t="shared" si="4"/>
      </c>
      <c r="M310" s="6">
        <f t="shared" si="4"/>
      </c>
      <c r="N310" s="6">
        <f t="shared" si="4"/>
      </c>
      <c r="O310" s="6">
        <f t="shared" si="4"/>
      </c>
      <c r="P310" s="6">
        <f t="shared" si="4"/>
      </c>
      <c r="Q310" s="6"/>
    </row>
    <row r="311" spans="1:17" ht="12.75">
      <c r="A311" s="3">
        <v>2</v>
      </c>
      <c r="B311" s="4">
        <v>45</v>
      </c>
      <c r="C311" s="3">
        <v>2</v>
      </c>
      <c r="D311" s="3">
        <v>3</v>
      </c>
      <c r="E311" s="5">
        <v>14.134888895738781</v>
      </c>
      <c r="F311" s="5">
        <v>1.761159676733163</v>
      </c>
      <c r="G311" s="5">
        <v>-0.5589125619321567</v>
      </c>
      <c r="H311" s="3">
        <v>127</v>
      </c>
      <c r="I311" s="3"/>
      <c r="J311" s="6" t="str">
        <f t="shared" si="4"/>
        <v>SSS</v>
      </c>
      <c r="K311" s="6" t="str">
        <f t="shared" si="4"/>
        <v>SSS</v>
      </c>
      <c r="L311" s="6" t="str">
        <f t="shared" si="4"/>
        <v>SSS</v>
      </c>
      <c r="M311" s="6" t="str">
        <f t="shared" si="4"/>
        <v>SSS</v>
      </c>
      <c r="N311" s="6" t="str">
        <f t="shared" si="4"/>
        <v>SSS</v>
      </c>
      <c r="O311" s="6" t="str">
        <f t="shared" si="4"/>
        <v>SSS</v>
      </c>
      <c r="P311" s="6" t="str">
        <f t="shared" si="4"/>
        <v>SSS</v>
      </c>
      <c r="Q311" s="6"/>
    </row>
    <row r="312" spans="1:17" ht="12.75">
      <c r="A312" s="3">
        <v>2</v>
      </c>
      <c r="B312" s="4">
        <v>46</v>
      </c>
      <c r="C312" s="3">
        <v>2</v>
      </c>
      <c r="D312" s="3">
        <v>3</v>
      </c>
      <c r="E312" s="5">
        <v>14.86376471881741</v>
      </c>
      <c r="F312" s="5">
        <v>2.1978640795941264</v>
      </c>
      <c r="G312" s="5">
        <v>-0.35974667741871913</v>
      </c>
      <c r="H312" s="3">
        <v>123</v>
      </c>
      <c r="I312" s="3"/>
      <c r="J312" s="6" t="str">
        <f t="shared" si="4"/>
        <v>SSS</v>
      </c>
      <c r="K312" s="6" t="str">
        <f t="shared" si="4"/>
        <v>SSS</v>
      </c>
      <c r="L312" s="6" t="str">
        <f t="shared" si="4"/>
        <v>SSS</v>
      </c>
      <c r="M312" s="6" t="str">
        <f t="shared" si="4"/>
        <v>SSS</v>
      </c>
      <c r="N312" s="6" t="str">
        <f t="shared" si="4"/>
        <v>SSS</v>
      </c>
      <c r="O312" s="6" t="str">
        <f t="shared" si="4"/>
        <v>SSS</v>
      </c>
      <c r="P312" s="6" t="str">
        <f t="shared" si="4"/>
        <v>SSS</v>
      </c>
      <c r="Q312" s="6"/>
    </row>
    <row r="313" spans="1:17" ht="12.75">
      <c r="A313" s="3">
        <v>2</v>
      </c>
      <c r="B313" s="4">
        <v>47</v>
      </c>
      <c r="C313" s="3">
        <v>3</v>
      </c>
      <c r="D313" s="3">
        <v>1</v>
      </c>
      <c r="E313" s="5">
        <v>16.647012298314294</v>
      </c>
      <c r="F313" s="5">
        <v>1.6035554356405348</v>
      </c>
      <c r="G313" s="5">
        <v>-0.4362419286587943</v>
      </c>
      <c r="H313" s="3">
        <v>244</v>
      </c>
      <c r="I313" s="3">
        <v>154</v>
      </c>
      <c r="J313" s="6">
        <f t="shared" si="4"/>
      </c>
      <c r="K313" s="6">
        <f t="shared" si="4"/>
      </c>
      <c r="L313" s="6">
        <f t="shared" si="4"/>
      </c>
      <c r="M313" s="6">
        <f t="shared" si="4"/>
      </c>
      <c r="N313" s="6">
        <f t="shared" si="4"/>
      </c>
      <c r="O313" s="6">
        <f t="shared" si="4"/>
      </c>
      <c r="P313" s="6">
        <f t="shared" si="4"/>
      </c>
      <c r="Q313" s="6"/>
    </row>
    <row r="314" spans="1:17" ht="12.75">
      <c r="A314" s="3">
        <v>2</v>
      </c>
      <c r="B314" s="4">
        <v>48</v>
      </c>
      <c r="C314" s="3">
        <v>3</v>
      </c>
      <c r="D314" s="3">
        <v>3</v>
      </c>
      <c r="E314" s="5">
        <v>17.65755281837383</v>
      </c>
      <c r="F314" s="5">
        <v>0.7610032571215931</v>
      </c>
      <c r="G314" s="5">
        <v>-0.5294632208569878</v>
      </c>
      <c r="H314" s="3">
        <v>242</v>
      </c>
      <c r="I314" s="3"/>
      <c r="J314" s="6" t="str">
        <f t="shared" si="4"/>
        <v>SSS</v>
      </c>
      <c r="K314" s="6" t="str">
        <f t="shared" si="4"/>
        <v>SSS</v>
      </c>
      <c r="L314" s="6" t="str">
        <f t="shared" si="4"/>
        <v>SSS</v>
      </c>
      <c r="M314" s="6" t="str">
        <f t="shared" si="4"/>
        <v>SSS</v>
      </c>
      <c r="N314" s="6" t="str">
        <f t="shared" si="4"/>
        <v>SSS</v>
      </c>
      <c r="O314" s="6" t="str">
        <f t="shared" si="4"/>
        <v>SSS</v>
      </c>
      <c r="P314" s="6" t="str">
        <f t="shared" si="4"/>
        <v>SSS</v>
      </c>
      <c r="Q314" s="6"/>
    </row>
    <row r="315" spans="1:17" ht="12.75">
      <c r="A315" s="3">
        <v>2</v>
      </c>
      <c r="B315" s="4">
        <v>49</v>
      </c>
      <c r="C315" s="3">
        <v>1</v>
      </c>
      <c r="D315" s="3">
        <v>3</v>
      </c>
      <c r="E315" s="5">
        <v>18.772363276607287</v>
      </c>
      <c r="F315" s="5">
        <v>1.1476966478911892</v>
      </c>
      <c r="G315" s="5">
        <v>-0.3418804506627643</v>
      </c>
      <c r="H315" s="3">
        <v>189</v>
      </c>
      <c r="I315" s="3"/>
      <c r="J315" s="6" t="str">
        <f t="shared" si="4"/>
        <v>SSS</v>
      </c>
      <c r="K315" s="6" t="str">
        <f t="shared" si="4"/>
        <v>SSS</v>
      </c>
      <c r="L315" s="6" t="str">
        <f t="shared" si="4"/>
        <v>SSS</v>
      </c>
      <c r="M315" s="6" t="str">
        <f t="shared" si="4"/>
        <v>SSS</v>
      </c>
      <c r="N315" s="6" t="str">
        <f t="shared" si="4"/>
        <v>SSS</v>
      </c>
      <c r="O315" s="6" t="str">
        <f t="shared" si="4"/>
        <v>SSS</v>
      </c>
      <c r="P315" s="6" t="str">
        <f t="shared" si="4"/>
        <v>SSS</v>
      </c>
      <c r="Q315" s="6"/>
    </row>
    <row r="316" spans="1:17" ht="12.75">
      <c r="A316" s="3">
        <v>2</v>
      </c>
      <c r="B316" s="4">
        <v>50</v>
      </c>
      <c r="C316" s="3">
        <v>2</v>
      </c>
      <c r="D316" s="3">
        <v>1</v>
      </c>
      <c r="E316" s="5">
        <v>19.551193632882768</v>
      </c>
      <c r="F316" s="5">
        <v>4.022697602621808</v>
      </c>
      <c r="G316" s="5">
        <v>-0.48813483537615887</v>
      </c>
      <c r="H316" s="3">
        <v>260</v>
      </c>
      <c r="I316" s="3">
        <v>209</v>
      </c>
      <c r="J316" s="6">
        <f t="shared" si="4"/>
      </c>
      <c r="K316" s="6">
        <f t="shared" si="4"/>
      </c>
      <c r="L316" s="6">
        <f t="shared" si="4"/>
      </c>
      <c r="M316" s="6">
        <f t="shared" si="4"/>
      </c>
      <c r="N316" s="6">
        <f t="shared" si="4"/>
      </c>
      <c r="O316" s="6">
        <f t="shared" si="4"/>
      </c>
      <c r="P316" s="6">
        <f t="shared" si="4"/>
      </c>
      <c r="Q316" s="6"/>
    </row>
    <row r="317" spans="1:17" ht="12.75">
      <c r="A317" s="3">
        <v>2</v>
      </c>
      <c r="B317" s="4">
        <v>51</v>
      </c>
      <c r="C317" s="3">
        <v>2</v>
      </c>
      <c r="D317" s="3">
        <v>1</v>
      </c>
      <c r="E317" s="5">
        <v>18.313282062974483</v>
      </c>
      <c r="F317" s="5">
        <v>6.993188036866557</v>
      </c>
      <c r="G317" s="5">
        <v>-0.6212403597214446</v>
      </c>
      <c r="H317" s="3">
        <v>256</v>
      </c>
      <c r="I317" s="3">
        <v>182</v>
      </c>
      <c r="J317" s="6">
        <f t="shared" si="4"/>
      </c>
      <c r="K317" s="6">
        <f t="shared" si="4"/>
      </c>
      <c r="L317" s="6">
        <f t="shared" si="4"/>
      </c>
      <c r="M317" s="6">
        <f t="shared" si="4"/>
      </c>
      <c r="N317" s="6">
        <f t="shared" si="4"/>
      </c>
      <c r="O317" s="6">
        <f t="shared" si="4"/>
      </c>
      <c r="P317" s="6">
        <f t="shared" si="4"/>
      </c>
      <c r="Q317" s="6"/>
    </row>
    <row r="318" spans="1:17" ht="12.75">
      <c r="A318" s="3">
        <v>2</v>
      </c>
      <c r="B318" s="4">
        <v>52</v>
      </c>
      <c r="C318" s="3">
        <v>2</v>
      </c>
      <c r="D318" s="3">
        <v>1</v>
      </c>
      <c r="E318" s="5">
        <v>13.133381922981009</v>
      </c>
      <c r="F318" s="5">
        <v>6.671075043446766</v>
      </c>
      <c r="G318" s="5">
        <v>-0.5496788954712339</v>
      </c>
      <c r="H318" s="3">
        <v>373</v>
      </c>
      <c r="I318" s="3">
        <v>284</v>
      </c>
      <c r="J318" s="6">
        <f t="shared" si="4"/>
      </c>
      <c r="K318" s="6">
        <f t="shared" si="4"/>
      </c>
      <c r="L318" s="6">
        <f t="shared" si="4"/>
      </c>
      <c r="M318" s="6">
        <f t="shared" si="4"/>
      </c>
      <c r="N318" s="6">
        <f t="shared" si="4"/>
      </c>
      <c r="O318" s="6">
        <f t="shared" si="4"/>
      </c>
      <c r="P318" s="6">
        <f t="shared" si="4"/>
      </c>
      <c r="Q318" s="6"/>
    </row>
    <row r="319" spans="1:17" ht="12.75">
      <c r="A319" s="3">
        <v>2</v>
      </c>
      <c r="B319" s="4">
        <v>53</v>
      </c>
      <c r="C319" s="3">
        <v>2</v>
      </c>
      <c r="D319" s="3">
        <v>3</v>
      </c>
      <c r="E319" s="5">
        <v>11.749590154266148</v>
      </c>
      <c r="F319" s="5">
        <v>8.594679359503505</v>
      </c>
      <c r="G319" s="5">
        <v>-1.08876362216182</v>
      </c>
      <c r="H319" s="3">
        <v>122</v>
      </c>
      <c r="I319" s="3"/>
      <c r="J319" s="6" t="str">
        <f t="shared" si="4"/>
        <v>SSS</v>
      </c>
      <c r="K319" s="6" t="str">
        <f t="shared" si="4"/>
        <v>SSS</v>
      </c>
      <c r="L319" s="6" t="str">
        <f t="shared" si="4"/>
        <v>SSS</v>
      </c>
      <c r="M319" s="6" t="str">
        <f t="shared" si="4"/>
        <v>SSS</v>
      </c>
      <c r="N319" s="6" t="str">
        <f t="shared" si="4"/>
        <v>SSS</v>
      </c>
      <c r="O319" s="6" t="str">
        <f t="shared" si="4"/>
        <v>SSS</v>
      </c>
      <c r="P319" s="6" t="str">
        <f t="shared" si="4"/>
        <v>SSS</v>
      </c>
      <c r="Q319" s="6"/>
    </row>
    <row r="320" spans="1:17" ht="12.75">
      <c r="A320" s="3">
        <v>2</v>
      </c>
      <c r="B320" s="4">
        <v>54</v>
      </c>
      <c r="C320" s="3">
        <v>2</v>
      </c>
      <c r="D320" s="3">
        <v>3</v>
      </c>
      <c r="E320" s="5">
        <v>12.230296980621468</v>
      </c>
      <c r="F320" s="5">
        <v>9.697785275788313</v>
      </c>
      <c r="G320" s="5">
        <v>-1.0971558042314158</v>
      </c>
      <c r="H320" s="3">
        <v>228</v>
      </c>
      <c r="I320" s="3"/>
      <c r="J320" s="6" t="str">
        <f t="shared" si="4"/>
        <v>SSS</v>
      </c>
      <c r="K320" s="6" t="str">
        <f t="shared" si="4"/>
        <v>SSS</v>
      </c>
      <c r="L320" s="6" t="str">
        <f t="shared" si="4"/>
        <v>SSS</v>
      </c>
      <c r="M320" s="6" t="str">
        <f aca="true" t="shared" si="5" ref="K320:P335">IF($D320=3,"SSS","")</f>
        <v>SSS</v>
      </c>
      <c r="N320" s="6" t="str">
        <f t="shared" si="5"/>
        <v>SSS</v>
      </c>
      <c r="O320" s="6" t="str">
        <f t="shared" si="5"/>
        <v>SSS</v>
      </c>
      <c r="P320" s="6" t="str">
        <f t="shared" si="5"/>
        <v>SSS</v>
      </c>
      <c r="Q320" s="6"/>
    </row>
    <row r="321" spans="1:17" ht="12.75">
      <c r="A321" s="3">
        <v>2</v>
      </c>
      <c r="B321" s="4">
        <v>55</v>
      </c>
      <c r="C321" s="3">
        <v>2</v>
      </c>
      <c r="D321" s="3">
        <v>1</v>
      </c>
      <c r="E321" s="5">
        <v>13.456414911005751</v>
      </c>
      <c r="F321" s="5">
        <v>11.067044216524124</v>
      </c>
      <c r="G321" s="5">
        <v>-1.1534371599524964</v>
      </c>
      <c r="H321" s="3">
        <v>233</v>
      </c>
      <c r="I321" s="3">
        <v>207</v>
      </c>
      <c r="J321" s="6">
        <f aca="true" t="shared" si="6" ref="J321:P370">IF($D321=3,"SSS","")</f>
      </c>
      <c r="K321" s="6">
        <f t="shared" si="5"/>
      </c>
      <c r="L321" s="6">
        <f t="shared" si="5"/>
      </c>
      <c r="M321" s="6">
        <f t="shared" si="5"/>
      </c>
      <c r="N321" s="6">
        <f t="shared" si="5"/>
      </c>
      <c r="O321" s="6">
        <f t="shared" si="5"/>
      </c>
      <c r="P321" s="6">
        <f t="shared" si="5"/>
      </c>
      <c r="Q321" s="6"/>
    </row>
    <row r="322" spans="1:17" ht="12.75">
      <c r="A322" s="3">
        <v>2</v>
      </c>
      <c r="B322" s="4">
        <v>56</v>
      </c>
      <c r="C322" s="3">
        <v>2</v>
      </c>
      <c r="D322" s="3">
        <v>1</v>
      </c>
      <c r="E322" s="5">
        <v>15.225669959236582</v>
      </c>
      <c r="F322" s="5">
        <v>9.127020696696208</v>
      </c>
      <c r="G322" s="5">
        <v>-1.0500139677866638</v>
      </c>
      <c r="H322" s="3">
        <v>239</v>
      </c>
      <c r="I322" s="3">
        <v>190</v>
      </c>
      <c r="J322" s="6">
        <f t="shared" si="6"/>
      </c>
      <c r="K322" s="6">
        <f t="shared" si="5"/>
      </c>
      <c r="L322" s="6">
        <f t="shared" si="5"/>
      </c>
      <c r="M322" s="6">
        <f t="shared" si="5"/>
      </c>
      <c r="N322" s="6">
        <f t="shared" si="5"/>
      </c>
      <c r="O322" s="6">
        <f t="shared" si="5"/>
      </c>
      <c r="P322" s="6">
        <f t="shared" si="5"/>
      </c>
      <c r="Q322" s="6"/>
    </row>
    <row r="323" spans="1:17" ht="12.75">
      <c r="A323" s="3">
        <v>2</v>
      </c>
      <c r="B323" s="4">
        <v>57</v>
      </c>
      <c r="C323" s="3">
        <v>2</v>
      </c>
      <c r="D323" s="3">
        <v>3</v>
      </c>
      <c r="E323" s="5">
        <v>18.66835613335174</v>
      </c>
      <c r="F323" s="5">
        <v>10.400303616849007</v>
      </c>
      <c r="G323" s="5">
        <v>-1.219358211686494</v>
      </c>
      <c r="H323" s="3">
        <v>247</v>
      </c>
      <c r="I323" s="3"/>
      <c r="J323" s="6" t="str">
        <f t="shared" si="6"/>
        <v>SSS</v>
      </c>
      <c r="K323" s="6" t="str">
        <f t="shared" si="5"/>
        <v>SSS</v>
      </c>
      <c r="L323" s="6" t="str">
        <f t="shared" si="5"/>
        <v>SSS</v>
      </c>
      <c r="M323" s="6" t="str">
        <f t="shared" si="5"/>
        <v>SSS</v>
      </c>
      <c r="N323" s="6" t="str">
        <f t="shared" si="5"/>
        <v>SSS</v>
      </c>
      <c r="O323" s="6" t="str">
        <f t="shared" si="5"/>
        <v>SSS</v>
      </c>
      <c r="P323" s="6" t="str">
        <f t="shared" si="5"/>
        <v>SSS</v>
      </c>
      <c r="Q323" s="6"/>
    </row>
    <row r="324" spans="1:17" ht="12.75">
      <c r="A324" s="3">
        <v>2</v>
      </c>
      <c r="B324" s="4">
        <v>58</v>
      </c>
      <c r="C324" s="3">
        <v>2</v>
      </c>
      <c r="D324" s="3">
        <v>1</v>
      </c>
      <c r="E324" s="5">
        <v>18.25448833971244</v>
      </c>
      <c r="F324" s="5">
        <v>11.530383201488652</v>
      </c>
      <c r="G324" s="5">
        <v>-1.1472818275308763</v>
      </c>
      <c r="H324" s="3">
        <v>240</v>
      </c>
      <c r="I324" s="3">
        <v>197</v>
      </c>
      <c r="J324" s="6">
        <f t="shared" si="6"/>
      </c>
      <c r="K324" s="6">
        <f t="shared" si="5"/>
      </c>
      <c r="L324" s="6">
        <f t="shared" si="5"/>
      </c>
      <c r="M324" s="6">
        <f t="shared" si="5"/>
      </c>
      <c r="N324" s="6">
        <f t="shared" si="5"/>
      </c>
      <c r="O324" s="6">
        <f t="shared" si="5"/>
      </c>
      <c r="P324" s="6">
        <f t="shared" si="5"/>
      </c>
      <c r="Q324" s="6"/>
    </row>
    <row r="325" spans="1:17" ht="12.75">
      <c r="A325" s="3">
        <v>2</v>
      </c>
      <c r="B325" s="4">
        <v>59</v>
      </c>
      <c r="C325" s="3">
        <v>2</v>
      </c>
      <c r="D325" s="3">
        <v>3</v>
      </c>
      <c r="E325" s="5">
        <v>15.203961805131927</v>
      </c>
      <c r="F325" s="5">
        <v>13.14901231199589</v>
      </c>
      <c r="G325" s="5">
        <v>-1.247400775040865</v>
      </c>
      <c r="H325" s="3">
        <v>168</v>
      </c>
      <c r="I325" s="3"/>
      <c r="J325" s="6" t="str">
        <f t="shared" si="6"/>
        <v>SSS</v>
      </c>
      <c r="K325" s="6" t="str">
        <f t="shared" si="5"/>
        <v>SSS</v>
      </c>
      <c r="L325" s="6" t="str">
        <f t="shared" si="5"/>
        <v>SSS</v>
      </c>
      <c r="M325" s="6" t="str">
        <f t="shared" si="5"/>
        <v>SSS</v>
      </c>
      <c r="N325" s="6" t="str">
        <f t="shared" si="5"/>
        <v>SSS</v>
      </c>
      <c r="O325" s="6" t="str">
        <f t="shared" si="5"/>
        <v>SSS</v>
      </c>
      <c r="P325" s="6" t="str">
        <f t="shared" si="5"/>
        <v>SSS</v>
      </c>
      <c r="Q325" s="6"/>
    </row>
    <row r="326" spans="1:17" ht="12.75">
      <c r="A326" s="3">
        <v>3</v>
      </c>
      <c r="B326" s="4">
        <v>60</v>
      </c>
      <c r="C326" s="3">
        <v>1</v>
      </c>
      <c r="D326" s="3">
        <v>3</v>
      </c>
      <c r="E326" s="5">
        <v>0.6367834270050725</v>
      </c>
      <c r="F326" s="5">
        <v>-0.35281763193001026</v>
      </c>
      <c r="G326" s="5">
        <v>-0.28692525312038775</v>
      </c>
      <c r="H326" s="3">
        <v>158</v>
      </c>
      <c r="I326" s="3"/>
      <c r="J326" s="6" t="str">
        <f t="shared" si="6"/>
        <v>SSS</v>
      </c>
      <c r="K326" s="6" t="str">
        <f t="shared" si="5"/>
        <v>SSS</v>
      </c>
      <c r="L326" s="6" t="str">
        <f t="shared" si="5"/>
        <v>SSS</v>
      </c>
      <c r="M326" s="6" t="str">
        <f t="shared" si="5"/>
        <v>SSS</v>
      </c>
      <c r="N326" s="6" t="str">
        <f t="shared" si="5"/>
        <v>SSS</v>
      </c>
      <c r="O326" s="6" t="str">
        <f t="shared" si="5"/>
        <v>SSS</v>
      </c>
      <c r="P326" s="6" t="str">
        <f t="shared" si="5"/>
        <v>SSS</v>
      </c>
      <c r="Q326" s="6"/>
    </row>
    <row r="327" spans="1:17" ht="12.75">
      <c r="A327" s="3">
        <v>3</v>
      </c>
      <c r="B327" s="4">
        <v>61</v>
      </c>
      <c r="C327" s="3">
        <v>2</v>
      </c>
      <c r="D327" s="3">
        <v>1</v>
      </c>
      <c r="E327" s="5">
        <v>2.553578613525637</v>
      </c>
      <c r="F327" s="5">
        <v>-2.278767730727439</v>
      </c>
      <c r="G327" s="5">
        <v>-0.24093812822675065</v>
      </c>
      <c r="H327" s="3">
        <v>206</v>
      </c>
      <c r="I327" s="3">
        <v>160</v>
      </c>
      <c r="J327" s="6">
        <f t="shared" si="6"/>
      </c>
      <c r="K327" s="6">
        <f t="shared" si="5"/>
      </c>
      <c r="L327" s="6">
        <f t="shared" si="5"/>
      </c>
      <c r="M327" s="6">
        <f t="shared" si="5"/>
      </c>
      <c r="N327" s="6">
        <f t="shared" si="5"/>
      </c>
      <c r="O327" s="6">
        <f t="shared" si="5"/>
      </c>
      <c r="P327" s="6">
        <f t="shared" si="5"/>
      </c>
      <c r="Q327" s="6"/>
    </row>
    <row r="328" spans="1:17" ht="12.75">
      <c r="A328" s="3">
        <v>3</v>
      </c>
      <c r="B328" s="4">
        <v>62</v>
      </c>
      <c r="C328" s="3">
        <v>2</v>
      </c>
      <c r="D328" s="3">
        <v>3</v>
      </c>
      <c r="E328" s="5">
        <v>4.583632894470013</v>
      </c>
      <c r="F328" s="5">
        <v>-1.0066088512834044</v>
      </c>
      <c r="G328" s="5">
        <v>-0.17167960068529936</v>
      </c>
      <c r="H328" s="3">
        <v>174</v>
      </c>
      <c r="I328" s="3"/>
      <c r="J328" s="6" t="str">
        <f t="shared" si="6"/>
        <v>SSS</v>
      </c>
      <c r="K328" s="6" t="str">
        <f t="shared" si="5"/>
        <v>SSS</v>
      </c>
      <c r="L328" s="6" t="str">
        <f t="shared" si="5"/>
        <v>SSS</v>
      </c>
      <c r="M328" s="6" t="str">
        <f t="shared" si="5"/>
        <v>SSS</v>
      </c>
      <c r="N328" s="6" t="str">
        <f t="shared" si="5"/>
        <v>SSS</v>
      </c>
      <c r="O328" s="6" t="str">
        <f t="shared" si="5"/>
        <v>SSS</v>
      </c>
      <c r="P328" s="6" t="str">
        <f t="shared" si="5"/>
        <v>SSS</v>
      </c>
      <c r="Q328" s="6"/>
    </row>
    <row r="329" spans="1:17" ht="12.75">
      <c r="A329" s="3">
        <v>3</v>
      </c>
      <c r="B329" s="4">
        <v>63</v>
      </c>
      <c r="C329" s="3">
        <v>1</v>
      </c>
      <c r="D329" s="3">
        <v>3</v>
      </c>
      <c r="E329" s="5">
        <v>3.8628997548955897</v>
      </c>
      <c r="F329" s="5">
        <v>-2.007640645297312</v>
      </c>
      <c r="G329" s="5">
        <v>-0.2687143124694957</v>
      </c>
      <c r="H329" s="3">
        <v>110</v>
      </c>
      <c r="I329" s="3"/>
      <c r="J329" s="6" t="str">
        <f t="shared" si="6"/>
        <v>SSS</v>
      </c>
      <c r="K329" s="6" t="str">
        <f t="shared" si="5"/>
        <v>SSS</v>
      </c>
      <c r="L329" s="6" t="str">
        <f t="shared" si="5"/>
        <v>SSS</v>
      </c>
      <c r="M329" s="6" t="str">
        <f t="shared" si="5"/>
        <v>SSS</v>
      </c>
      <c r="N329" s="6" t="str">
        <f t="shared" si="5"/>
        <v>SSS</v>
      </c>
      <c r="O329" s="6" t="str">
        <f t="shared" si="5"/>
        <v>SSS</v>
      </c>
      <c r="P329" s="6" t="str">
        <f t="shared" si="5"/>
        <v>SSS</v>
      </c>
      <c r="Q329" s="6"/>
    </row>
    <row r="330" spans="1:17" ht="12.75">
      <c r="A330" s="3">
        <v>3</v>
      </c>
      <c r="B330" s="4">
        <v>64</v>
      </c>
      <c r="C330" s="3">
        <v>1</v>
      </c>
      <c r="D330" s="3">
        <v>1</v>
      </c>
      <c r="E330" s="5">
        <v>5.645582160665234</v>
      </c>
      <c r="F330" s="5">
        <v>-2.6205632448590452</v>
      </c>
      <c r="G330" s="5">
        <v>-0.13332157021793947</v>
      </c>
      <c r="H330" s="3">
        <v>204</v>
      </c>
      <c r="I330" s="3">
        <v>167</v>
      </c>
      <c r="J330" s="6">
        <f t="shared" si="6"/>
      </c>
      <c r="K330" s="6">
        <f t="shared" si="5"/>
      </c>
      <c r="L330" s="6">
        <f t="shared" si="5"/>
      </c>
      <c r="M330" s="6">
        <f t="shared" si="5"/>
      </c>
      <c r="N330" s="6">
        <f t="shared" si="5"/>
      </c>
      <c r="O330" s="6">
        <f t="shared" si="5"/>
      </c>
      <c r="P330" s="6">
        <f t="shared" si="5"/>
      </c>
      <c r="Q330" s="6"/>
    </row>
    <row r="331" spans="1:17" ht="12.75">
      <c r="A331" s="3">
        <v>3</v>
      </c>
      <c r="B331" s="4">
        <v>65</v>
      </c>
      <c r="C331" s="3">
        <v>1</v>
      </c>
      <c r="D331" s="3">
        <v>3</v>
      </c>
      <c r="E331" s="5">
        <v>6.852363186967494</v>
      </c>
      <c r="F331" s="5">
        <v>-3.617011835586626</v>
      </c>
      <c r="G331" s="5">
        <v>-0.3247204355299175</v>
      </c>
      <c r="H331" s="3">
        <v>142</v>
      </c>
      <c r="I331" s="3"/>
      <c r="J331" s="6" t="str">
        <f t="shared" si="6"/>
        <v>SSS</v>
      </c>
      <c r="K331" s="6" t="str">
        <f t="shared" si="5"/>
        <v>SSS</v>
      </c>
      <c r="L331" s="6" t="str">
        <f t="shared" si="5"/>
        <v>SSS</v>
      </c>
      <c r="M331" s="6" t="str">
        <f t="shared" si="5"/>
        <v>SSS</v>
      </c>
      <c r="N331" s="6" t="str">
        <f t="shared" si="5"/>
        <v>SSS</v>
      </c>
      <c r="O331" s="6" t="str">
        <f t="shared" si="5"/>
        <v>SSS</v>
      </c>
      <c r="P331" s="6" t="str">
        <f t="shared" si="5"/>
        <v>SSS</v>
      </c>
      <c r="Q331" s="6"/>
    </row>
    <row r="332" spans="1:17" ht="12.75">
      <c r="A332" s="3">
        <v>3</v>
      </c>
      <c r="B332" s="4">
        <v>66</v>
      </c>
      <c r="C332" s="3">
        <v>2</v>
      </c>
      <c r="D332" s="3">
        <v>3</v>
      </c>
      <c r="E332" s="5">
        <v>6.941313548782275</v>
      </c>
      <c r="F332" s="5">
        <v>-5.158210380658155</v>
      </c>
      <c r="G332" s="5">
        <v>-0.21311713836254978</v>
      </c>
      <c r="H332" s="3">
        <v>165</v>
      </c>
      <c r="I332" s="3"/>
      <c r="J332" s="6" t="str">
        <f t="shared" si="6"/>
        <v>SSS</v>
      </c>
      <c r="K332" s="6" t="str">
        <f t="shared" si="5"/>
        <v>SSS</v>
      </c>
      <c r="L332" s="6" t="str">
        <f t="shared" si="5"/>
        <v>SSS</v>
      </c>
      <c r="M332" s="6" t="str">
        <f t="shared" si="5"/>
        <v>SSS</v>
      </c>
      <c r="N332" s="6" t="str">
        <f t="shared" si="5"/>
        <v>SSS</v>
      </c>
      <c r="O332" s="6" t="str">
        <f t="shared" si="5"/>
        <v>SSS</v>
      </c>
      <c r="P332" s="6" t="str">
        <f t="shared" si="5"/>
        <v>SSS</v>
      </c>
      <c r="Q332" s="6"/>
    </row>
    <row r="333" spans="1:17" ht="12.75">
      <c r="A333" s="3">
        <v>3</v>
      </c>
      <c r="B333" s="4">
        <v>67</v>
      </c>
      <c r="C333" s="3">
        <v>1</v>
      </c>
      <c r="D333" s="3">
        <v>3</v>
      </c>
      <c r="E333" s="5">
        <v>8.69435334593771</v>
      </c>
      <c r="F333" s="5">
        <v>-3.6498316748427917</v>
      </c>
      <c r="G333" s="5">
        <v>-0.205241665410902</v>
      </c>
      <c r="H333" s="3">
        <v>202</v>
      </c>
      <c r="I333" s="3"/>
      <c r="J333" s="6" t="str">
        <f t="shared" si="6"/>
        <v>SSS</v>
      </c>
      <c r="K333" s="6" t="str">
        <f t="shared" si="5"/>
        <v>SSS</v>
      </c>
      <c r="L333" s="6" t="str">
        <f t="shared" si="5"/>
        <v>SSS</v>
      </c>
      <c r="M333" s="6" t="str">
        <f t="shared" si="5"/>
        <v>SSS</v>
      </c>
      <c r="N333" s="6" t="str">
        <f t="shared" si="5"/>
        <v>SSS</v>
      </c>
      <c r="O333" s="6" t="str">
        <f t="shared" si="5"/>
        <v>SSS</v>
      </c>
      <c r="P333" s="6" t="str">
        <f t="shared" si="5"/>
        <v>SSS</v>
      </c>
      <c r="Q333" s="6"/>
    </row>
    <row r="334" spans="1:17" ht="12.75">
      <c r="A334" s="3">
        <v>3</v>
      </c>
      <c r="B334" s="4">
        <v>68</v>
      </c>
      <c r="C334" s="3">
        <v>1</v>
      </c>
      <c r="D334" s="3">
        <v>1</v>
      </c>
      <c r="E334" s="5">
        <v>9.217375963728772</v>
      </c>
      <c r="F334" s="5">
        <v>-1.0324266880828665</v>
      </c>
      <c r="G334" s="5">
        <v>-0.22184492958984814</v>
      </c>
      <c r="H334" s="3">
        <v>221</v>
      </c>
      <c r="I334" s="3">
        <v>172</v>
      </c>
      <c r="J334" s="6">
        <f t="shared" si="6"/>
      </c>
      <c r="K334" s="6">
        <f t="shared" si="5"/>
      </c>
      <c r="L334" s="6">
        <f t="shared" si="5"/>
      </c>
      <c r="M334" s="6">
        <f t="shared" si="5"/>
      </c>
      <c r="N334" s="6">
        <f t="shared" si="5"/>
      </c>
      <c r="O334" s="6">
        <f t="shared" si="5"/>
      </c>
      <c r="P334" s="6">
        <f t="shared" si="5"/>
      </c>
      <c r="Q334" s="6"/>
    </row>
    <row r="335" spans="1:17" ht="12.75">
      <c r="A335" s="3">
        <v>3</v>
      </c>
      <c r="B335" s="4">
        <v>69</v>
      </c>
      <c r="C335" s="3">
        <v>2</v>
      </c>
      <c r="D335" s="3">
        <v>1</v>
      </c>
      <c r="E335" s="5">
        <v>10.129494762674936</v>
      </c>
      <c r="F335" s="5">
        <v>-2.5645144402036366</v>
      </c>
      <c r="G335" s="5">
        <v>-0.3160254165770169</v>
      </c>
      <c r="H335" s="3">
        <v>110</v>
      </c>
      <c r="I335" s="3">
        <v>89</v>
      </c>
      <c r="J335" s="6">
        <f t="shared" si="6"/>
      </c>
      <c r="K335" s="6">
        <f t="shared" si="5"/>
      </c>
      <c r="L335" s="6">
        <f t="shared" si="5"/>
      </c>
      <c r="M335" s="6">
        <f t="shared" si="5"/>
      </c>
      <c r="N335" s="6">
        <f t="shared" si="5"/>
      </c>
      <c r="O335" s="6">
        <f t="shared" si="5"/>
      </c>
      <c r="P335" s="6">
        <f t="shared" si="5"/>
      </c>
      <c r="Q335" s="6"/>
    </row>
    <row r="336" spans="1:17" ht="12.75">
      <c r="A336" s="3">
        <v>3</v>
      </c>
      <c r="B336" s="4">
        <v>70</v>
      </c>
      <c r="C336" s="3">
        <v>2</v>
      </c>
      <c r="D336" s="3">
        <v>1</v>
      </c>
      <c r="E336" s="5">
        <v>11.782850277955786</v>
      </c>
      <c r="F336" s="5">
        <v>-0.8297691640618857</v>
      </c>
      <c r="G336" s="5">
        <v>-0.4358121014081211</v>
      </c>
      <c r="H336" s="3">
        <v>132</v>
      </c>
      <c r="I336" s="3">
        <v>92</v>
      </c>
      <c r="J336" s="6">
        <f t="shared" si="6"/>
      </c>
      <c r="K336" s="6">
        <f t="shared" si="6"/>
      </c>
      <c r="L336" s="6">
        <f t="shared" si="6"/>
      </c>
      <c r="M336" s="6">
        <f t="shared" si="6"/>
      </c>
      <c r="N336" s="6">
        <f t="shared" si="6"/>
      </c>
      <c r="O336" s="6">
        <f t="shared" si="6"/>
      </c>
      <c r="P336" s="6">
        <f t="shared" si="6"/>
      </c>
      <c r="Q336" s="6"/>
    </row>
    <row r="337" spans="1:17" ht="12.75">
      <c r="A337" s="3">
        <v>3</v>
      </c>
      <c r="B337" s="4">
        <v>71</v>
      </c>
      <c r="C337" s="3">
        <v>1</v>
      </c>
      <c r="D337" s="3">
        <v>1</v>
      </c>
      <c r="E337" s="5">
        <v>12.140542323574664</v>
      </c>
      <c r="F337" s="5">
        <v>-3.151640237161112</v>
      </c>
      <c r="G337" s="5">
        <v>-0.34875524309304795</v>
      </c>
      <c r="H337" s="3">
        <v>203</v>
      </c>
      <c r="I337" s="3">
        <v>178</v>
      </c>
      <c r="J337" s="6">
        <f t="shared" si="6"/>
      </c>
      <c r="K337" s="6">
        <f t="shared" si="6"/>
      </c>
      <c r="L337" s="6">
        <f t="shared" si="6"/>
      </c>
      <c r="M337" s="6">
        <f t="shared" si="6"/>
      </c>
      <c r="N337" s="6">
        <f t="shared" si="6"/>
      </c>
      <c r="O337" s="6">
        <f t="shared" si="6"/>
      </c>
      <c r="P337" s="6">
        <f t="shared" si="6"/>
      </c>
      <c r="Q337" s="6"/>
    </row>
    <row r="338" spans="1:17" ht="12.75">
      <c r="A338" s="3">
        <v>3</v>
      </c>
      <c r="B338" s="4">
        <v>72</v>
      </c>
      <c r="C338" s="3">
        <v>2</v>
      </c>
      <c r="D338" s="3">
        <v>3</v>
      </c>
      <c r="E338" s="5">
        <v>9.787932081698425</v>
      </c>
      <c r="F338" s="5">
        <v>-4.554901974235731</v>
      </c>
      <c r="G338" s="5">
        <v>-0.3112055904335186</v>
      </c>
      <c r="H338" s="3">
        <v>180</v>
      </c>
      <c r="I338" s="3"/>
      <c r="J338" s="6" t="str">
        <f t="shared" si="6"/>
        <v>SSS</v>
      </c>
      <c r="K338" s="6" t="str">
        <f t="shared" si="6"/>
        <v>SSS</v>
      </c>
      <c r="L338" s="6" t="str">
        <f t="shared" si="6"/>
        <v>SSS</v>
      </c>
      <c r="M338" s="6" t="str">
        <f t="shared" si="6"/>
        <v>SSS</v>
      </c>
      <c r="N338" s="6" t="str">
        <f t="shared" si="6"/>
        <v>SSS</v>
      </c>
      <c r="O338" s="6" t="str">
        <f t="shared" si="6"/>
        <v>SSS</v>
      </c>
      <c r="P338" s="6" t="str">
        <f t="shared" si="6"/>
        <v>SSS</v>
      </c>
      <c r="Q338" s="6"/>
    </row>
    <row r="339" spans="1:17" ht="12.75">
      <c r="A339" s="3">
        <v>3</v>
      </c>
      <c r="B339" s="4">
        <v>73</v>
      </c>
      <c r="C339" s="3">
        <v>2</v>
      </c>
      <c r="D339" s="3">
        <v>3</v>
      </c>
      <c r="E339" s="5">
        <v>11.767140913773387</v>
      </c>
      <c r="F339" s="5">
        <v>-5.005426146117655</v>
      </c>
      <c r="G339" s="5">
        <v>-0.2833847098034641</v>
      </c>
      <c r="H339" s="3">
        <v>175</v>
      </c>
      <c r="I339" s="3"/>
      <c r="J339" s="6" t="str">
        <f t="shared" si="6"/>
        <v>SSS</v>
      </c>
      <c r="K339" s="6" t="str">
        <f t="shared" si="6"/>
        <v>SSS</v>
      </c>
      <c r="L339" s="6" t="str">
        <f t="shared" si="6"/>
        <v>SSS</v>
      </c>
      <c r="M339" s="6" t="str">
        <f t="shared" si="6"/>
        <v>SSS</v>
      </c>
      <c r="N339" s="6" t="str">
        <f t="shared" si="6"/>
        <v>SSS</v>
      </c>
      <c r="O339" s="6" t="str">
        <f t="shared" si="6"/>
        <v>SSS</v>
      </c>
      <c r="P339" s="6" t="str">
        <f t="shared" si="6"/>
        <v>SSS</v>
      </c>
      <c r="Q339" s="6"/>
    </row>
    <row r="340" spans="1:17" ht="12.75">
      <c r="A340" s="3">
        <v>3</v>
      </c>
      <c r="B340" s="4">
        <v>74</v>
      </c>
      <c r="C340" s="3">
        <v>1</v>
      </c>
      <c r="D340" s="3">
        <v>1</v>
      </c>
      <c r="E340" s="5">
        <v>10.956419243547431</v>
      </c>
      <c r="F340" s="5">
        <v>-6.406001173640303</v>
      </c>
      <c r="G340" s="5">
        <v>-0.31818626431977337</v>
      </c>
      <c r="H340" s="3">
        <v>228</v>
      </c>
      <c r="I340" s="3">
        <v>183</v>
      </c>
      <c r="J340" s="6">
        <f t="shared" si="6"/>
      </c>
      <c r="K340" s="6">
        <f t="shared" si="6"/>
      </c>
      <c r="L340" s="6">
        <f t="shared" si="6"/>
      </c>
      <c r="M340" s="6">
        <f t="shared" si="6"/>
      </c>
      <c r="N340" s="6">
        <f t="shared" si="6"/>
      </c>
      <c r="O340" s="6">
        <f t="shared" si="6"/>
      </c>
      <c r="P340" s="6">
        <f t="shared" si="6"/>
      </c>
      <c r="Q340" s="6"/>
    </row>
    <row r="341" spans="1:17" ht="12.75">
      <c r="A341" s="3">
        <v>3</v>
      </c>
      <c r="B341" s="4">
        <v>75</v>
      </c>
      <c r="C341" s="3">
        <v>1</v>
      </c>
      <c r="D341" s="3">
        <v>3</v>
      </c>
      <c r="E341" s="5">
        <v>8.624930533377517</v>
      </c>
      <c r="F341" s="5">
        <v>-6.605974313140109</v>
      </c>
      <c r="G341" s="5">
        <v>-0.4448019630441433</v>
      </c>
      <c r="H341" s="3">
        <v>195</v>
      </c>
      <c r="I341" s="3"/>
      <c r="J341" s="6" t="str">
        <f t="shared" si="6"/>
        <v>SSS</v>
      </c>
      <c r="K341" s="6" t="str">
        <f t="shared" si="6"/>
        <v>SSS</v>
      </c>
      <c r="L341" s="6" t="str">
        <f t="shared" si="6"/>
        <v>SSS</v>
      </c>
      <c r="M341" s="6" t="str">
        <f t="shared" si="6"/>
        <v>SSS</v>
      </c>
      <c r="N341" s="6" t="str">
        <f t="shared" si="6"/>
        <v>SSS</v>
      </c>
      <c r="O341" s="6" t="str">
        <f t="shared" si="6"/>
        <v>SSS</v>
      </c>
      <c r="P341" s="6" t="str">
        <f t="shared" si="6"/>
        <v>SSS</v>
      </c>
      <c r="Q341" s="6"/>
    </row>
    <row r="342" spans="1:17" ht="12.75">
      <c r="A342" s="3">
        <v>3</v>
      </c>
      <c r="B342" s="4">
        <v>76</v>
      </c>
      <c r="C342" s="3">
        <v>1</v>
      </c>
      <c r="D342" s="3">
        <v>3</v>
      </c>
      <c r="E342" s="5">
        <v>11.50195586110753</v>
      </c>
      <c r="F342" s="5">
        <v>-9.727816579230455</v>
      </c>
      <c r="G342" s="5">
        <v>-0.32847105384479147</v>
      </c>
      <c r="H342" s="3">
        <v>163</v>
      </c>
      <c r="I342" s="3"/>
      <c r="J342" s="6" t="str">
        <f t="shared" si="6"/>
        <v>SSS</v>
      </c>
      <c r="K342" s="6" t="str">
        <f t="shared" si="6"/>
        <v>SSS</v>
      </c>
      <c r="L342" s="6" t="str">
        <f t="shared" si="6"/>
        <v>SSS</v>
      </c>
      <c r="M342" s="6" t="str">
        <f t="shared" si="6"/>
        <v>SSS</v>
      </c>
      <c r="N342" s="6" t="str">
        <f t="shared" si="6"/>
        <v>SSS</v>
      </c>
      <c r="O342" s="6" t="str">
        <f t="shared" si="6"/>
        <v>SSS</v>
      </c>
      <c r="P342" s="6" t="str">
        <f t="shared" si="6"/>
        <v>SSS</v>
      </c>
      <c r="Q342" s="6"/>
    </row>
    <row r="343" spans="1:17" ht="12.75">
      <c r="A343" s="3">
        <v>3</v>
      </c>
      <c r="B343" s="4">
        <v>77</v>
      </c>
      <c r="C343" s="3">
        <v>1</v>
      </c>
      <c r="D343" s="3">
        <v>3</v>
      </c>
      <c r="E343" s="5">
        <v>12.166328314777473</v>
      </c>
      <c r="F343" s="5">
        <v>-12.192538355421455</v>
      </c>
      <c r="G343" s="5">
        <v>-0.18194995432913094</v>
      </c>
      <c r="H343" s="3">
        <v>243</v>
      </c>
      <c r="I343" s="3"/>
      <c r="J343" s="6" t="str">
        <f t="shared" si="6"/>
        <v>SSS</v>
      </c>
      <c r="K343" s="6" t="str">
        <f t="shared" si="6"/>
        <v>SSS</v>
      </c>
      <c r="L343" s="6" t="str">
        <f t="shared" si="6"/>
        <v>SSS</v>
      </c>
      <c r="M343" s="6" t="str">
        <f t="shared" si="6"/>
        <v>SSS</v>
      </c>
      <c r="N343" s="6" t="str">
        <f t="shared" si="6"/>
        <v>SSS</v>
      </c>
      <c r="O343" s="6" t="str">
        <f t="shared" si="6"/>
        <v>SSS</v>
      </c>
      <c r="P343" s="6" t="str">
        <f t="shared" si="6"/>
        <v>SSS</v>
      </c>
      <c r="Q343" s="6"/>
    </row>
    <row r="344" spans="1:17" ht="12.75">
      <c r="A344" s="3">
        <v>3</v>
      </c>
      <c r="B344" s="4">
        <v>78</v>
      </c>
      <c r="C344" s="3">
        <v>1</v>
      </c>
      <c r="D344" s="3">
        <v>1</v>
      </c>
      <c r="E344" s="5">
        <v>12.85830811144525</v>
      </c>
      <c r="F344" s="5">
        <v>-10.296540307631165</v>
      </c>
      <c r="G344" s="5">
        <v>-0.22454100973322633</v>
      </c>
      <c r="H344" s="3">
        <v>210</v>
      </c>
      <c r="I344" s="3">
        <v>168</v>
      </c>
      <c r="J344" s="6">
        <f t="shared" si="6"/>
      </c>
      <c r="K344" s="6">
        <f t="shared" si="6"/>
      </c>
      <c r="L344" s="6">
        <f t="shared" si="6"/>
      </c>
      <c r="M344" s="6">
        <f t="shared" si="6"/>
      </c>
      <c r="N344" s="6">
        <f t="shared" si="6"/>
      </c>
      <c r="O344" s="6">
        <f t="shared" si="6"/>
      </c>
      <c r="P344" s="6">
        <f t="shared" si="6"/>
      </c>
      <c r="Q344" s="6"/>
    </row>
    <row r="345" spans="1:17" ht="12.75">
      <c r="A345" s="3">
        <v>3</v>
      </c>
      <c r="B345" s="4">
        <v>79</v>
      </c>
      <c r="C345" s="3">
        <v>2</v>
      </c>
      <c r="D345" s="3">
        <v>1</v>
      </c>
      <c r="E345" s="5">
        <v>13.72000407594204</v>
      </c>
      <c r="F345" s="5">
        <v>-7.346717261128152</v>
      </c>
      <c r="G345" s="5">
        <v>-0.1891528861677883</v>
      </c>
      <c r="H345" s="3">
        <v>184</v>
      </c>
      <c r="I345" s="3">
        <v>138</v>
      </c>
      <c r="J345" s="6">
        <f t="shared" si="6"/>
      </c>
      <c r="K345" s="6">
        <f t="shared" si="6"/>
      </c>
      <c r="L345" s="6">
        <f t="shared" si="6"/>
      </c>
      <c r="M345" s="6">
        <f t="shared" si="6"/>
      </c>
      <c r="N345" s="6">
        <f t="shared" si="6"/>
      </c>
      <c r="O345" s="6">
        <f t="shared" si="6"/>
      </c>
      <c r="P345" s="6">
        <f t="shared" si="6"/>
      </c>
      <c r="Q345" s="6"/>
    </row>
    <row r="346" spans="1:17" ht="12.75">
      <c r="A346" s="3">
        <v>3</v>
      </c>
      <c r="B346" s="4">
        <v>80</v>
      </c>
      <c r="C346" s="3">
        <v>1</v>
      </c>
      <c r="D346" s="3">
        <v>1</v>
      </c>
      <c r="E346" s="5">
        <v>13.407283385861316</v>
      </c>
      <c r="F346" s="5">
        <v>-5.6495047000944325</v>
      </c>
      <c r="G346" s="5">
        <v>-0.2738234090854679</v>
      </c>
      <c r="H346" s="3">
        <v>194</v>
      </c>
      <c r="I346" s="3">
        <v>154</v>
      </c>
      <c r="J346" s="6">
        <f t="shared" si="6"/>
      </c>
      <c r="K346" s="6">
        <f t="shared" si="6"/>
      </c>
      <c r="L346" s="6">
        <f t="shared" si="6"/>
      </c>
      <c r="M346" s="6">
        <f t="shared" si="6"/>
      </c>
      <c r="N346" s="6">
        <f t="shared" si="6"/>
      </c>
      <c r="O346" s="6">
        <f t="shared" si="6"/>
      </c>
      <c r="P346" s="6">
        <f t="shared" si="6"/>
      </c>
      <c r="Q346" s="6"/>
    </row>
    <row r="347" spans="1:17" ht="12.75">
      <c r="A347" s="3">
        <v>3</v>
      </c>
      <c r="B347" s="4">
        <v>81</v>
      </c>
      <c r="C347" s="3">
        <v>1</v>
      </c>
      <c r="D347" s="3">
        <v>3</v>
      </c>
      <c r="E347" s="5">
        <v>13.490194884993246</v>
      </c>
      <c r="F347" s="5">
        <v>-3.699315575698018</v>
      </c>
      <c r="G347" s="5">
        <v>-0.2531731083713625</v>
      </c>
      <c r="H347" s="3">
        <v>199</v>
      </c>
      <c r="I347" s="3"/>
      <c r="J347" s="6" t="str">
        <f t="shared" si="6"/>
        <v>SSS</v>
      </c>
      <c r="K347" s="6" t="str">
        <f t="shared" si="6"/>
        <v>SSS</v>
      </c>
      <c r="L347" s="6" t="str">
        <f t="shared" si="6"/>
        <v>SSS</v>
      </c>
      <c r="M347" s="6" t="str">
        <f t="shared" si="6"/>
        <v>SSS</v>
      </c>
      <c r="N347" s="6" t="str">
        <f t="shared" si="6"/>
        <v>SSS</v>
      </c>
      <c r="O347" s="6" t="str">
        <f t="shared" si="6"/>
        <v>SSS</v>
      </c>
      <c r="P347" s="6" t="str">
        <f t="shared" si="6"/>
        <v>SSS</v>
      </c>
      <c r="Q347" s="6"/>
    </row>
    <row r="348" spans="1:17" ht="12.75">
      <c r="A348" s="3">
        <v>3</v>
      </c>
      <c r="B348" s="4">
        <v>82</v>
      </c>
      <c r="C348" s="3">
        <v>2</v>
      </c>
      <c r="D348" s="3">
        <v>1</v>
      </c>
      <c r="E348" s="5">
        <v>15.05954326171904</v>
      </c>
      <c r="F348" s="5">
        <v>-1.8997230403831624</v>
      </c>
      <c r="G348" s="5">
        <v>-0.42378308527663</v>
      </c>
      <c r="H348" s="3">
        <v>149</v>
      </c>
      <c r="I348" s="3">
        <v>122</v>
      </c>
      <c r="J348" s="6">
        <f t="shared" si="6"/>
      </c>
      <c r="K348" s="6">
        <f t="shared" si="6"/>
      </c>
      <c r="L348" s="6">
        <f t="shared" si="6"/>
      </c>
      <c r="M348" s="6">
        <f t="shared" si="6"/>
      </c>
      <c r="N348" s="6">
        <f t="shared" si="6"/>
      </c>
      <c r="O348" s="6">
        <f t="shared" si="6"/>
      </c>
      <c r="P348" s="6">
        <f t="shared" si="6"/>
      </c>
      <c r="Q348" s="6"/>
    </row>
    <row r="349" spans="1:17" ht="12.75">
      <c r="A349" s="3">
        <v>3</v>
      </c>
      <c r="B349" s="4">
        <v>83</v>
      </c>
      <c r="C349" s="3">
        <v>2</v>
      </c>
      <c r="D349" s="3">
        <v>3</v>
      </c>
      <c r="E349" s="5">
        <v>17.084791419887434</v>
      </c>
      <c r="F349" s="5">
        <v>-0.06486468228431046</v>
      </c>
      <c r="G349" s="5">
        <v>-0.44688692943398833</v>
      </c>
      <c r="H349" s="3">
        <v>175</v>
      </c>
      <c r="I349" s="3"/>
      <c r="J349" s="6" t="str">
        <f t="shared" si="6"/>
        <v>SSS</v>
      </c>
      <c r="K349" s="6" t="str">
        <f t="shared" si="6"/>
        <v>SSS</v>
      </c>
      <c r="L349" s="6" t="str">
        <f t="shared" si="6"/>
        <v>SSS</v>
      </c>
      <c r="M349" s="6" t="str">
        <f t="shared" si="6"/>
        <v>SSS</v>
      </c>
      <c r="N349" s="6" t="str">
        <f t="shared" si="6"/>
        <v>SSS</v>
      </c>
      <c r="O349" s="6" t="str">
        <f t="shared" si="6"/>
        <v>SSS</v>
      </c>
      <c r="P349" s="6" t="str">
        <f t="shared" si="6"/>
        <v>SSS</v>
      </c>
      <c r="Q349" s="6"/>
    </row>
    <row r="350" spans="1:17" ht="12.75">
      <c r="A350" s="3">
        <v>3</v>
      </c>
      <c r="B350" s="4">
        <v>84</v>
      </c>
      <c r="C350" s="3">
        <v>4</v>
      </c>
      <c r="D350" s="3">
        <v>1</v>
      </c>
      <c r="E350" s="5">
        <v>17.669701541198886</v>
      </c>
      <c r="F350" s="5">
        <v>-1.6619898884620246</v>
      </c>
      <c r="G350" s="5">
        <v>-0.1345995009724919</v>
      </c>
      <c r="H350" s="3">
        <v>263</v>
      </c>
      <c r="I350" s="3">
        <v>196</v>
      </c>
      <c r="J350" s="6">
        <f t="shared" si="6"/>
      </c>
      <c r="K350" s="6">
        <f t="shared" si="6"/>
      </c>
      <c r="L350" s="6">
        <f t="shared" si="6"/>
      </c>
      <c r="M350" s="6">
        <f t="shared" si="6"/>
      </c>
      <c r="N350" s="6">
        <f t="shared" si="6"/>
      </c>
      <c r="O350" s="6">
        <f t="shared" si="6"/>
      </c>
      <c r="P350" s="6">
        <f t="shared" si="6"/>
      </c>
      <c r="Q350" s="6"/>
    </row>
    <row r="351" spans="1:17" ht="12.75">
      <c r="A351" s="3">
        <v>3</v>
      </c>
      <c r="B351" s="4">
        <v>85</v>
      </c>
      <c r="C351" s="3">
        <v>1</v>
      </c>
      <c r="D351" s="3">
        <v>1</v>
      </c>
      <c r="E351" s="5">
        <v>19.961114989975837</v>
      </c>
      <c r="F351" s="5">
        <v>-4.125345110628183</v>
      </c>
      <c r="G351" s="5">
        <v>-0.0758810982662087</v>
      </c>
      <c r="H351" s="3">
        <v>223</v>
      </c>
      <c r="I351" s="3">
        <v>178</v>
      </c>
      <c r="J351" s="6">
        <f t="shared" si="6"/>
      </c>
      <c r="K351" s="6">
        <f t="shared" si="6"/>
      </c>
      <c r="L351" s="6">
        <f t="shared" si="6"/>
      </c>
      <c r="M351" s="6">
        <f t="shared" si="6"/>
      </c>
      <c r="N351" s="6">
        <f t="shared" si="6"/>
      </c>
      <c r="O351" s="6">
        <f t="shared" si="6"/>
      </c>
      <c r="P351" s="6">
        <f t="shared" si="6"/>
      </c>
      <c r="Q351" s="6"/>
    </row>
    <row r="352" spans="1:17" ht="12.75">
      <c r="A352" s="3">
        <v>3</v>
      </c>
      <c r="B352" s="4">
        <v>86</v>
      </c>
      <c r="C352" s="3">
        <v>1</v>
      </c>
      <c r="D352" s="3">
        <v>3</v>
      </c>
      <c r="E352" s="5">
        <v>17.95396032580172</v>
      </c>
      <c r="F352" s="5">
        <v>-4.0526461074198545</v>
      </c>
      <c r="G352" s="5">
        <v>-0.14047238366488807</v>
      </c>
      <c r="H352" s="3">
        <v>144</v>
      </c>
      <c r="I352" s="3"/>
      <c r="J352" s="6" t="str">
        <f t="shared" si="6"/>
        <v>SSS</v>
      </c>
      <c r="K352" s="6" t="str">
        <f t="shared" si="6"/>
        <v>SSS</v>
      </c>
      <c r="L352" s="6" t="str">
        <f t="shared" si="6"/>
        <v>SSS</v>
      </c>
      <c r="M352" s="6" t="str">
        <f t="shared" si="6"/>
        <v>SSS</v>
      </c>
      <c r="N352" s="6" t="str">
        <f t="shared" si="6"/>
        <v>SSS</v>
      </c>
      <c r="O352" s="6" t="str">
        <f t="shared" si="6"/>
        <v>SSS</v>
      </c>
      <c r="P352" s="6" t="str">
        <f t="shared" si="6"/>
        <v>SSS</v>
      </c>
      <c r="Q352" s="6"/>
    </row>
    <row r="353" spans="1:17" ht="12.75">
      <c r="A353" s="3">
        <v>3</v>
      </c>
      <c r="B353" s="4">
        <v>87</v>
      </c>
      <c r="C353" s="3">
        <v>1</v>
      </c>
      <c r="D353" s="3">
        <v>1</v>
      </c>
      <c r="E353" s="5">
        <v>17.701643014276524</v>
      </c>
      <c r="F353" s="5">
        <v>-5.254224610859203</v>
      </c>
      <c r="G353" s="5">
        <v>0.004399618552575174</v>
      </c>
      <c r="H353" s="3">
        <v>175</v>
      </c>
      <c r="I353" s="3">
        <v>129</v>
      </c>
      <c r="J353" s="6">
        <f t="shared" si="6"/>
      </c>
      <c r="K353" s="6">
        <f t="shared" si="6"/>
      </c>
      <c r="L353" s="6">
        <f t="shared" si="6"/>
      </c>
      <c r="M353" s="6">
        <f t="shared" si="6"/>
      </c>
      <c r="N353" s="6">
        <f t="shared" si="6"/>
      </c>
      <c r="O353" s="6">
        <f t="shared" si="6"/>
      </c>
      <c r="P353" s="6">
        <f t="shared" si="6"/>
      </c>
      <c r="Q353" s="6"/>
    </row>
    <row r="354" spans="1:17" ht="12.75">
      <c r="A354" s="3">
        <v>3</v>
      </c>
      <c r="B354" s="4">
        <v>88</v>
      </c>
      <c r="C354" s="3">
        <v>2</v>
      </c>
      <c r="D354" s="3">
        <v>3</v>
      </c>
      <c r="E354" s="5">
        <v>14.872867878489911</v>
      </c>
      <c r="F354" s="5">
        <v>-6.101997191284708</v>
      </c>
      <c r="G354" s="5">
        <v>0.004746892472758196</v>
      </c>
      <c r="H354" s="3">
        <v>176</v>
      </c>
      <c r="I354" s="3"/>
      <c r="J354" s="6" t="str">
        <f t="shared" si="6"/>
        <v>SSS</v>
      </c>
      <c r="K354" s="6" t="str">
        <f t="shared" si="6"/>
        <v>SSS</v>
      </c>
      <c r="L354" s="6" t="str">
        <f t="shared" si="6"/>
        <v>SSS</v>
      </c>
      <c r="M354" s="6" t="str">
        <f t="shared" si="6"/>
        <v>SSS</v>
      </c>
      <c r="N354" s="6" t="str">
        <f t="shared" si="6"/>
        <v>SSS</v>
      </c>
      <c r="O354" s="6" t="str">
        <f t="shared" si="6"/>
        <v>SSS</v>
      </c>
      <c r="P354" s="6" t="str">
        <f t="shared" si="6"/>
        <v>SSS</v>
      </c>
      <c r="Q354" s="6"/>
    </row>
    <row r="355" spans="1:17" ht="12.75">
      <c r="A355" s="3">
        <v>3</v>
      </c>
      <c r="B355" s="4">
        <v>89</v>
      </c>
      <c r="C355" s="3">
        <v>1</v>
      </c>
      <c r="D355" s="3">
        <v>1</v>
      </c>
      <c r="E355" s="5">
        <v>16.934619915273757</v>
      </c>
      <c r="F355" s="5">
        <v>-8.621618064294777</v>
      </c>
      <c r="G355" s="5">
        <v>-0.04895464690673389</v>
      </c>
      <c r="H355" s="3">
        <v>196</v>
      </c>
      <c r="I355" s="3">
        <v>162</v>
      </c>
      <c r="J355" s="6">
        <f t="shared" si="6"/>
      </c>
      <c r="K355" s="6">
        <f t="shared" si="6"/>
      </c>
      <c r="L355" s="6">
        <f t="shared" si="6"/>
      </c>
      <c r="M355" s="6">
        <f t="shared" si="6"/>
      </c>
      <c r="N355" s="6">
        <f t="shared" si="6"/>
      </c>
      <c r="O355" s="6">
        <f t="shared" si="6"/>
      </c>
      <c r="P355" s="6">
        <f t="shared" si="6"/>
      </c>
      <c r="Q355" s="6"/>
    </row>
    <row r="356" spans="1:17" ht="12.75">
      <c r="A356" s="3">
        <v>3</v>
      </c>
      <c r="B356" s="4">
        <v>90</v>
      </c>
      <c r="C356" s="3">
        <v>1</v>
      </c>
      <c r="D356" s="3">
        <v>1</v>
      </c>
      <c r="E356" s="5">
        <v>19.51636690985816</v>
      </c>
      <c r="F356" s="5">
        <v>-8.202804814223244</v>
      </c>
      <c r="G356" s="5">
        <v>-0.018676232081844865</v>
      </c>
      <c r="H356" s="3">
        <v>260</v>
      </c>
      <c r="I356" s="3">
        <v>213</v>
      </c>
      <c r="J356" s="6">
        <f t="shared" si="6"/>
      </c>
      <c r="K356" s="6">
        <f t="shared" si="6"/>
      </c>
      <c r="L356" s="6">
        <f t="shared" si="6"/>
      </c>
      <c r="M356" s="6">
        <f t="shared" si="6"/>
      </c>
      <c r="N356" s="6">
        <f t="shared" si="6"/>
      </c>
      <c r="O356" s="6">
        <f t="shared" si="6"/>
      </c>
      <c r="P356" s="6">
        <f t="shared" si="6"/>
      </c>
      <c r="Q356" s="6"/>
    </row>
    <row r="357" spans="1:17" ht="12.75">
      <c r="A357" s="3">
        <v>3</v>
      </c>
      <c r="B357" s="4">
        <v>91</v>
      </c>
      <c r="C357" s="3">
        <v>2</v>
      </c>
      <c r="D357" s="3">
        <v>3</v>
      </c>
      <c r="E357" s="5">
        <v>20.56084208405054</v>
      </c>
      <c r="F357" s="5">
        <v>-6.994368328709668</v>
      </c>
      <c r="G357" s="5">
        <v>0.015918156314890103</v>
      </c>
      <c r="H357" s="3">
        <v>154</v>
      </c>
      <c r="I357" s="3"/>
      <c r="J357" s="6" t="str">
        <f t="shared" si="6"/>
        <v>SSS</v>
      </c>
      <c r="K357" s="6" t="str">
        <f t="shared" si="6"/>
        <v>SSS</v>
      </c>
      <c r="L357" s="6" t="str">
        <f t="shared" si="6"/>
        <v>SSS</v>
      </c>
      <c r="M357" s="6" t="str">
        <f t="shared" si="6"/>
        <v>SSS</v>
      </c>
      <c r="N357" s="6" t="str">
        <f t="shared" si="6"/>
        <v>SSS</v>
      </c>
      <c r="O357" s="6" t="str">
        <f t="shared" si="6"/>
        <v>SSS</v>
      </c>
      <c r="P357" s="6" t="str">
        <f t="shared" si="6"/>
        <v>SSS</v>
      </c>
      <c r="Q357" s="6"/>
    </row>
    <row r="358" spans="1:17" ht="12.75">
      <c r="A358" s="3">
        <v>3</v>
      </c>
      <c r="B358" s="4">
        <v>92</v>
      </c>
      <c r="C358" s="3">
        <v>1</v>
      </c>
      <c r="D358" s="3">
        <v>3</v>
      </c>
      <c r="E358" s="5">
        <v>19.549431979387585</v>
      </c>
      <c r="F358" s="5">
        <v>-9.9682685796233</v>
      </c>
      <c r="G358" s="5">
        <v>0.06839755897906544</v>
      </c>
      <c r="H358" s="3">
        <v>326</v>
      </c>
      <c r="I358" s="3"/>
      <c r="J358" s="6" t="str">
        <f t="shared" si="6"/>
        <v>SSS</v>
      </c>
      <c r="K358" s="6" t="str">
        <f t="shared" si="6"/>
        <v>SSS</v>
      </c>
      <c r="L358" s="6" t="str">
        <f t="shared" si="6"/>
        <v>SSS</v>
      </c>
      <c r="M358" s="6" t="str">
        <f t="shared" si="6"/>
        <v>SSS</v>
      </c>
      <c r="N358" s="6" t="str">
        <f t="shared" si="6"/>
        <v>SSS</v>
      </c>
      <c r="O358" s="6" t="str">
        <f t="shared" si="6"/>
        <v>SSS</v>
      </c>
      <c r="P358" s="6" t="str">
        <f t="shared" si="6"/>
        <v>SSS</v>
      </c>
      <c r="Q358" s="6"/>
    </row>
    <row r="359" spans="1:17" ht="12.75">
      <c r="A359" s="3">
        <v>3</v>
      </c>
      <c r="B359" s="4">
        <v>93</v>
      </c>
      <c r="C359" s="3">
        <v>1</v>
      </c>
      <c r="D359" s="3">
        <v>3</v>
      </c>
      <c r="E359" s="5">
        <v>15.81555861187283</v>
      </c>
      <c r="F359" s="5">
        <v>-10.26316347025011</v>
      </c>
      <c r="G359" s="5">
        <v>-0.12432591022068089</v>
      </c>
      <c r="H359" s="3">
        <v>225</v>
      </c>
      <c r="I359" s="3"/>
      <c r="J359" s="6" t="str">
        <f t="shared" si="6"/>
        <v>SSS</v>
      </c>
      <c r="K359" s="6" t="str">
        <f t="shared" si="6"/>
        <v>SSS</v>
      </c>
      <c r="L359" s="6" t="str">
        <f t="shared" si="6"/>
        <v>SSS</v>
      </c>
      <c r="M359" s="6" t="str">
        <f t="shared" si="6"/>
        <v>SSS</v>
      </c>
      <c r="N359" s="6" t="str">
        <f t="shared" si="6"/>
        <v>SSS</v>
      </c>
      <c r="O359" s="6" t="str">
        <f t="shared" si="6"/>
        <v>SSS</v>
      </c>
      <c r="P359" s="6" t="str">
        <f t="shared" si="6"/>
        <v>SSS</v>
      </c>
      <c r="Q359" s="6"/>
    </row>
    <row r="360" spans="1:17" ht="12.75">
      <c r="A360" s="3">
        <v>3</v>
      </c>
      <c r="B360" s="4">
        <v>94</v>
      </c>
      <c r="C360" s="3">
        <v>2</v>
      </c>
      <c r="D360" s="3">
        <v>1</v>
      </c>
      <c r="E360" s="5">
        <v>18.349052284096594</v>
      </c>
      <c r="F360" s="5">
        <v>-11.794811739545546</v>
      </c>
      <c r="G360" s="5">
        <v>0.010808138504665069</v>
      </c>
      <c r="H360" s="3">
        <v>203</v>
      </c>
      <c r="I360" s="3">
        <v>159</v>
      </c>
      <c r="J360" s="6">
        <f t="shared" si="6"/>
      </c>
      <c r="K360" s="6">
        <f t="shared" si="6"/>
      </c>
      <c r="L360" s="6">
        <f t="shared" si="6"/>
      </c>
      <c r="M360" s="6">
        <f t="shared" si="6"/>
      </c>
      <c r="N360" s="6">
        <f t="shared" si="6"/>
      </c>
      <c r="O360" s="6">
        <f t="shared" si="6"/>
      </c>
      <c r="P360" s="6">
        <f t="shared" si="6"/>
      </c>
      <c r="Q360" s="6"/>
    </row>
    <row r="361" spans="1:17" ht="12.75">
      <c r="A361" s="3">
        <v>3</v>
      </c>
      <c r="B361" s="4">
        <v>95</v>
      </c>
      <c r="C361" s="3">
        <v>1</v>
      </c>
      <c r="D361" s="3">
        <v>3</v>
      </c>
      <c r="E361" s="5">
        <v>16.926981983948437</v>
      </c>
      <c r="F361" s="5">
        <v>-12.841812045064021</v>
      </c>
      <c r="G361" s="5">
        <v>-0.04238201654420534</v>
      </c>
      <c r="H361" s="3">
        <v>226</v>
      </c>
      <c r="I361" s="3"/>
      <c r="J361" s="6" t="str">
        <f t="shared" si="6"/>
        <v>SSS</v>
      </c>
      <c r="K361" s="6" t="str">
        <f t="shared" si="6"/>
        <v>SSS</v>
      </c>
      <c r="L361" s="6" t="str">
        <f t="shared" si="6"/>
        <v>SSS</v>
      </c>
      <c r="M361" s="6" t="str">
        <f t="shared" si="6"/>
        <v>SSS</v>
      </c>
      <c r="N361" s="6" t="str">
        <f t="shared" si="6"/>
        <v>SSS</v>
      </c>
      <c r="O361" s="6" t="str">
        <f t="shared" si="6"/>
        <v>SSS</v>
      </c>
      <c r="P361" s="6" t="str">
        <f t="shared" si="6"/>
        <v>SSS</v>
      </c>
      <c r="Q361" s="6"/>
    </row>
    <row r="362" spans="1:17" ht="12.75">
      <c r="A362" s="3">
        <v>3</v>
      </c>
      <c r="B362" s="4">
        <v>96</v>
      </c>
      <c r="C362" s="3">
        <v>1</v>
      </c>
      <c r="D362" s="3">
        <v>1</v>
      </c>
      <c r="E362" s="5">
        <v>14.020349866041903</v>
      </c>
      <c r="F362" s="5">
        <v>-12.73509837738979</v>
      </c>
      <c r="G362" s="5">
        <v>-0.10275517198592846</v>
      </c>
      <c r="H362" s="3">
        <v>195</v>
      </c>
      <c r="I362" s="3">
        <v>159</v>
      </c>
      <c r="J362" s="6">
        <f t="shared" si="6"/>
      </c>
      <c r="K362" s="6">
        <f t="shared" si="6"/>
      </c>
      <c r="L362" s="6">
        <f t="shared" si="6"/>
      </c>
      <c r="M362" s="6">
        <f t="shared" si="6"/>
      </c>
      <c r="N362" s="6">
        <f t="shared" si="6"/>
      </c>
      <c r="O362" s="6">
        <f t="shared" si="6"/>
      </c>
      <c r="P362" s="6">
        <f t="shared" si="6"/>
      </c>
      <c r="Q362" s="6"/>
    </row>
    <row r="363" spans="1:17" ht="12.75">
      <c r="A363" s="3">
        <v>4</v>
      </c>
      <c r="B363" s="4">
        <v>97</v>
      </c>
      <c r="C363" s="3">
        <v>2</v>
      </c>
      <c r="D363" s="3">
        <v>1</v>
      </c>
      <c r="E363" s="5">
        <v>1.1585739651474487</v>
      </c>
      <c r="F363" s="5">
        <v>-1.888529399726933</v>
      </c>
      <c r="G363" s="5">
        <v>-0.3387589248095493</v>
      </c>
      <c r="H363" s="3">
        <v>151</v>
      </c>
      <c r="I363" s="3">
        <v>102</v>
      </c>
      <c r="J363" s="6">
        <f t="shared" si="6"/>
      </c>
      <c r="K363" s="6">
        <f t="shared" si="6"/>
      </c>
      <c r="L363" s="6">
        <f t="shared" si="6"/>
      </c>
      <c r="M363" s="6">
        <f t="shared" si="6"/>
      </c>
      <c r="N363" s="6">
        <f t="shared" si="6"/>
      </c>
      <c r="O363" s="6">
        <f t="shared" si="6"/>
      </c>
      <c r="P363" s="6">
        <f t="shared" si="6"/>
      </c>
      <c r="Q363" s="6"/>
    </row>
    <row r="364" spans="1:17" ht="12.75">
      <c r="A364" s="3">
        <v>4</v>
      </c>
      <c r="B364" s="4">
        <v>98</v>
      </c>
      <c r="C364" s="3">
        <v>1</v>
      </c>
      <c r="D364" s="3">
        <v>1</v>
      </c>
      <c r="E364" s="5">
        <v>0.08041517177960857</v>
      </c>
      <c r="F364" s="5">
        <v>-4.664979357798381</v>
      </c>
      <c r="G364" s="5">
        <v>-0.30888526576830655</v>
      </c>
      <c r="H364" s="3">
        <v>203</v>
      </c>
      <c r="I364" s="3">
        <v>165</v>
      </c>
      <c r="J364" s="6">
        <f t="shared" si="6"/>
      </c>
      <c r="K364" s="6">
        <f t="shared" si="6"/>
      </c>
      <c r="L364" s="6">
        <f t="shared" si="6"/>
      </c>
      <c r="M364" s="6">
        <f t="shared" si="6"/>
      </c>
      <c r="N364" s="6">
        <f t="shared" si="6"/>
      </c>
      <c r="O364" s="6">
        <f t="shared" si="6"/>
      </c>
      <c r="P364" s="6">
        <f t="shared" si="6"/>
      </c>
      <c r="Q364" s="6"/>
    </row>
    <row r="365" spans="1:17" ht="12.75">
      <c r="A365" s="3">
        <v>4</v>
      </c>
      <c r="B365" s="4">
        <v>99</v>
      </c>
      <c r="C365" s="3">
        <v>2</v>
      </c>
      <c r="D365" s="3">
        <v>1</v>
      </c>
      <c r="E365" s="5">
        <v>1.8505425470608226</v>
      </c>
      <c r="F365" s="5">
        <v>-5.744561936807402</v>
      </c>
      <c r="G365" s="5">
        <v>-0.5183906589004688</v>
      </c>
      <c r="H365" s="3">
        <v>149</v>
      </c>
      <c r="I365" s="3">
        <v>118</v>
      </c>
      <c r="J365" s="6">
        <f t="shared" si="6"/>
      </c>
      <c r="K365" s="6">
        <f t="shared" si="6"/>
      </c>
      <c r="L365" s="6">
        <f t="shared" si="6"/>
      </c>
      <c r="M365" s="6">
        <f t="shared" si="6"/>
      </c>
      <c r="N365" s="6">
        <f t="shared" si="6"/>
      </c>
      <c r="O365" s="6">
        <f t="shared" si="6"/>
      </c>
      <c r="P365" s="6">
        <f t="shared" si="6"/>
      </c>
      <c r="Q365" s="6"/>
    </row>
    <row r="366" spans="1:17" ht="12.75">
      <c r="A366" s="3">
        <v>4</v>
      </c>
      <c r="B366" s="4">
        <v>100</v>
      </c>
      <c r="C366" s="3">
        <v>1</v>
      </c>
      <c r="D366" s="3">
        <v>3</v>
      </c>
      <c r="E366" s="5">
        <v>3.1213433157045443</v>
      </c>
      <c r="F366" s="5">
        <v>-5.066476088779594</v>
      </c>
      <c r="G366" s="5">
        <v>-0.34479726807334365</v>
      </c>
      <c r="H366" s="3">
        <v>163</v>
      </c>
      <c r="I366" s="3"/>
      <c r="J366" s="6" t="str">
        <f t="shared" si="6"/>
        <v>SSS</v>
      </c>
      <c r="K366" s="6" t="str">
        <f t="shared" si="6"/>
        <v>SSS</v>
      </c>
      <c r="L366" s="6" t="str">
        <f t="shared" si="6"/>
        <v>SSS</v>
      </c>
      <c r="M366" s="6" t="str">
        <f t="shared" si="6"/>
        <v>SSS</v>
      </c>
      <c r="N366" s="6" t="str">
        <f t="shared" si="6"/>
        <v>SSS</v>
      </c>
      <c r="O366" s="6" t="str">
        <f t="shared" si="6"/>
        <v>SSS</v>
      </c>
      <c r="P366" s="6" t="str">
        <f t="shared" si="6"/>
        <v>SSS</v>
      </c>
      <c r="Q366" s="6"/>
    </row>
    <row r="367" spans="1:17" ht="12.75">
      <c r="A367" s="3">
        <v>4</v>
      </c>
      <c r="B367" s="4">
        <v>101</v>
      </c>
      <c r="C367" s="3">
        <v>2</v>
      </c>
      <c r="D367" s="3">
        <v>1</v>
      </c>
      <c r="E367" s="5">
        <v>5.605024583090669</v>
      </c>
      <c r="F367" s="5">
        <v>-5.797660990243079</v>
      </c>
      <c r="G367" s="5">
        <v>-0.4303779029403312</v>
      </c>
      <c r="H367" s="3">
        <v>193</v>
      </c>
      <c r="I367" s="3">
        <v>150</v>
      </c>
      <c r="J367" s="6">
        <f t="shared" si="6"/>
      </c>
      <c r="K367" s="6">
        <f t="shared" si="6"/>
      </c>
      <c r="L367" s="6">
        <f t="shared" si="6"/>
      </c>
      <c r="M367" s="6">
        <f t="shared" si="6"/>
      </c>
      <c r="N367" s="6">
        <f t="shared" si="6"/>
      </c>
      <c r="O367" s="6">
        <f t="shared" si="6"/>
      </c>
      <c r="P367" s="6">
        <f t="shared" si="6"/>
      </c>
      <c r="Q367" s="6"/>
    </row>
    <row r="368" spans="1:17" ht="12.75">
      <c r="A368" s="3">
        <v>4</v>
      </c>
      <c r="B368" s="4">
        <v>102</v>
      </c>
      <c r="C368" s="3">
        <v>1</v>
      </c>
      <c r="D368" s="3">
        <v>3</v>
      </c>
      <c r="E368" s="5">
        <v>2.9455089233556637</v>
      </c>
      <c r="F368" s="5">
        <v>-7.118297195184468</v>
      </c>
      <c r="G368" s="5">
        <v>-0.4483864522915356</v>
      </c>
      <c r="H368" s="3">
        <v>138</v>
      </c>
      <c r="I368" s="3"/>
      <c r="J368" s="6" t="str">
        <f t="shared" si="6"/>
        <v>SSS</v>
      </c>
      <c r="K368" s="6" t="str">
        <f t="shared" si="6"/>
        <v>SSS</v>
      </c>
      <c r="L368" s="6" t="str">
        <f t="shared" si="6"/>
        <v>SSS</v>
      </c>
      <c r="M368" s="6" t="str">
        <f t="shared" si="6"/>
        <v>SSS</v>
      </c>
      <c r="N368" s="6" t="str">
        <f t="shared" si="6"/>
        <v>SSS</v>
      </c>
      <c r="O368" s="6" t="str">
        <f t="shared" si="6"/>
        <v>SSS</v>
      </c>
      <c r="P368" s="6" t="str">
        <f t="shared" si="6"/>
        <v>SSS</v>
      </c>
      <c r="Q368" s="6"/>
    </row>
    <row r="369" spans="1:17" ht="12.75">
      <c r="A369" s="3">
        <v>4</v>
      </c>
      <c r="B369" s="4">
        <v>103</v>
      </c>
      <c r="C369" s="3">
        <v>1</v>
      </c>
      <c r="D369" s="3">
        <v>3</v>
      </c>
      <c r="E369" s="5">
        <v>0.6937439884897183</v>
      </c>
      <c r="F369" s="5">
        <v>-6.769537430140389</v>
      </c>
      <c r="G369" s="5">
        <v>-0.2635878001151509</v>
      </c>
      <c r="H369" s="3">
        <v>282</v>
      </c>
      <c r="I369" s="3"/>
      <c r="J369" s="6" t="str">
        <f t="shared" si="6"/>
        <v>SSS</v>
      </c>
      <c r="K369" s="6" t="str">
        <f t="shared" si="6"/>
        <v>SSS</v>
      </c>
      <c r="L369" s="6" t="str">
        <f t="shared" si="6"/>
        <v>SSS</v>
      </c>
      <c r="M369" s="6" t="str">
        <f t="shared" si="6"/>
        <v>SSS</v>
      </c>
      <c r="N369" s="6" t="str">
        <f t="shared" si="6"/>
        <v>SSS</v>
      </c>
      <c r="O369" s="6" t="str">
        <f t="shared" si="6"/>
        <v>SSS</v>
      </c>
      <c r="P369" s="6" t="str">
        <f t="shared" si="6"/>
        <v>SSS</v>
      </c>
      <c r="Q369" s="6"/>
    </row>
    <row r="370" spans="1:17" ht="12.75">
      <c r="A370" s="3">
        <v>4</v>
      </c>
      <c r="B370" s="4">
        <v>104</v>
      </c>
      <c r="C370" s="3">
        <v>2</v>
      </c>
      <c r="D370" s="3">
        <v>1</v>
      </c>
      <c r="E370" s="5">
        <v>2.0493511567032003</v>
      </c>
      <c r="F370" s="5">
        <v>-8.393265639276665</v>
      </c>
      <c r="G370" s="5">
        <v>-0.3819385529562592</v>
      </c>
      <c r="H370" s="3">
        <v>165</v>
      </c>
      <c r="I370" s="3">
        <v>127</v>
      </c>
      <c r="J370" s="6">
        <f t="shared" si="6"/>
      </c>
      <c r="K370" s="6">
        <f t="shared" si="6"/>
      </c>
      <c r="L370" s="6">
        <f aca="true" t="shared" si="7" ref="K370:P385">IF($D370=3,"SSS","")</f>
      </c>
      <c r="M370" s="6">
        <f t="shared" si="7"/>
      </c>
      <c r="N370" s="6">
        <f t="shared" si="7"/>
      </c>
      <c r="O370" s="6">
        <f t="shared" si="7"/>
      </c>
      <c r="P370" s="6">
        <f t="shared" si="7"/>
      </c>
      <c r="Q370" s="6"/>
    </row>
    <row r="371" spans="1:17" ht="12.75">
      <c r="A371" s="3">
        <v>4</v>
      </c>
      <c r="B371" s="4">
        <v>105</v>
      </c>
      <c r="C371" s="3">
        <v>1</v>
      </c>
      <c r="D371" s="3">
        <v>3</v>
      </c>
      <c r="E371" s="5">
        <v>3.4254420384256785</v>
      </c>
      <c r="F371" s="5">
        <v>-9.4736093147234</v>
      </c>
      <c r="G371" s="5">
        <v>-0.3813878105059676</v>
      </c>
      <c r="H371" s="3">
        <v>232</v>
      </c>
      <c r="I371" s="3"/>
      <c r="J371" s="6" t="str">
        <f aca="true" t="shared" si="8" ref="J371:P420">IF($D371=3,"SSS","")</f>
        <v>SSS</v>
      </c>
      <c r="K371" s="6" t="str">
        <f t="shared" si="7"/>
        <v>SSS</v>
      </c>
      <c r="L371" s="6" t="str">
        <f t="shared" si="7"/>
        <v>SSS</v>
      </c>
      <c r="M371" s="6" t="str">
        <f t="shared" si="7"/>
        <v>SSS</v>
      </c>
      <c r="N371" s="6" t="str">
        <f t="shared" si="7"/>
        <v>SSS</v>
      </c>
      <c r="O371" s="6" t="str">
        <f t="shared" si="7"/>
        <v>SSS</v>
      </c>
      <c r="P371" s="6" t="str">
        <f t="shared" si="7"/>
        <v>SSS</v>
      </c>
      <c r="Q371" s="6"/>
    </row>
    <row r="372" spans="1:17" ht="12.75">
      <c r="A372" s="3">
        <v>4</v>
      </c>
      <c r="B372" s="4">
        <v>106</v>
      </c>
      <c r="C372" s="3">
        <v>2</v>
      </c>
      <c r="D372" s="3">
        <v>3</v>
      </c>
      <c r="E372" s="5">
        <v>4.541396040426896</v>
      </c>
      <c r="F372" s="5">
        <v>-7.829767455483972</v>
      </c>
      <c r="G372" s="5">
        <v>-0.37326024680836234</v>
      </c>
      <c r="H372" s="3">
        <v>114</v>
      </c>
      <c r="I372" s="3"/>
      <c r="J372" s="6" t="str">
        <f t="shared" si="8"/>
        <v>SSS</v>
      </c>
      <c r="K372" s="6" t="str">
        <f t="shared" si="7"/>
        <v>SSS</v>
      </c>
      <c r="L372" s="6" t="str">
        <f t="shared" si="7"/>
        <v>SSS</v>
      </c>
      <c r="M372" s="6" t="str">
        <f t="shared" si="7"/>
        <v>SSS</v>
      </c>
      <c r="N372" s="6" t="str">
        <f t="shared" si="7"/>
        <v>SSS</v>
      </c>
      <c r="O372" s="6" t="str">
        <f t="shared" si="7"/>
        <v>SSS</v>
      </c>
      <c r="P372" s="6" t="str">
        <f t="shared" si="7"/>
        <v>SSS</v>
      </c>
      <c r="Q372" s="6"/>
    </row>
    <row r="373" spans="1:17" ht="12.75">
      <c r="A373" s="3">
        <v>4</v>
      </c>
      <c r="B373" s="4">
        <v>107</v>
      </c>
      <c r="C373" s="3">
        <v>2</v>
      </c>
      <c r="D373" s="3">
        <v>3</v>
      </c>
      <c r="E373" s="5">
        <v>5.907441040804874</v>
      </c>
      <c r="F373" s="5">
        <v>-7.880417750595555</v>
      </c>
      <c r="G373" s="5">
        <v>-0.5203849768423826</v>
      </c>
      <c r="H373" s="3">
        <v>106</v>
      </c>
      <c r="I373" s="3"/>
      <c r="J373" s="6" t="str">
        <f t="shared" si="8"/>
        <v>SSS</v>
      </c>
      <c r="K373" s="6" t="str">
        <f t="shared" si="7"/>
        <v>SSS</v>
      </c>
      <c r="L373" s="6" t="str">
        <f t="shared" si="7"/>
        <v>SSS</v>
      </c>
      <c r="M373" s="6" t="str">
        <f t="shared" si="7"/>
        <v>SSS</v>
      </c>
      <c r="N373" s="6" t="str">
        <f t="shared" si="7"/>
        <v>SSS</v>
      </c>
      <c r="O373" s="6" t="str">
        <f t="shared" si="7"/>
        <v>SSS</v>
      </c>
      <c r="P373" s="6" t="str">
        <f t="shared" si="7"/>
        <v>SSS</v>
      </c>
      <c r="Q373" s="6"/>
    </row>
    <row r="374" spans="1:17" ht="12.75">
      <c r="A374" s="3">
        <v>4</v>
      </c>
      <c r="B374" s="4">
        <v>108</v>
      </c>
      <c r="C374" s="3">
        <v>2</v>
      </c>
      <c r="D374" s="3">
        <v>1</v>
      </c>
      <c r="E374" s="5">
        <v>7.191836755802163</v>
      </c>
      <c r="F374" s="5">
        <v>-8.20821449709465</v>
      </c>
      <c r="G374" s="5">
        <v>-0.4434487242430819</v>
      </c>
      <c r="H374" s="3">
        <v>176</v>
      </c>
      <c r="I374" s="3">
        <v>138</v>
      </c>
      <c r="J374" s="6">
        <f t="shared" si="8"/>
      </c>
      <c r="K374" s="6">
        <f t="shared" si="7"/>
      </c>
      <c r="L374" s="6">
        <f t="shared" si="7"/>
      </c>
      <c r="M374" s="6">
        <f t="shared" si="7"/>
      </c>
      <c r="N374" s="6">
        <f t="shared" si="7"/>
      </c>
      <c r="O374" s="6">
        <f t="shared" si="7"/>
      </c>
      <c r="P374" s="6">
        <f t="shared" si="7"/>
      </c>
      <c r="Q374" s="6"/>
    </row>
    <row r="375" spans="1:17" ht="12.75">
      <c r="A375" s="3">
        <v>4</v>
      </c>
      <c r="B375" s="4">
        <v>109</v>
      </c>
      <c r="C375" s="3">
        <v>1</v>
      </c>
      <c r="D375" s="3">
        <v>3</v>
      </c>
      <c r="E375" s="5">
        <v>8.924867457457923</v>
      </c>
      <c r="F375" s="5">
        <v>-9.459731870757418</v>
      </c>
      <c r="G375" s="5">
        <v>-0.4125373186826202</v>
      </c>
      <c r="H375" s="3">
        <v>183</v>
      </c>
      <c r="I375" s="3"/>
      <c r="J375" s="6" t="str">
        <f t="shared" si="8"/>
        <v>SSS</v>
      </c>
      <c r="K375" s="6" t="str">
        <f t="shared" si="7"/>
        <v>SSS</v>
      </c>
      <c r="L375" s="6" t="str">
        <f t="shared" si="7"/>
        <v>SSS</v>
      </c>
      <c r="M375" s="6" t="str">
        <f t="shared" si="7"/>
        <v>SSS</v>
      </c>
      <c r="N375" s="6" t="str">
        <f t="shared" si="7"/>
        <v>SSS</v>
      </c>
      <c r="O375" s="6" t="str">
        <f t="shared" si="7"/>
        <v>SSS</v>
      </c>
      <c r="P375" s="6" t="str">
        <f t="shared" si="7"/>
        <v>SSS</v>
      </c>
      <c r="Q375" s="6"/>
    </row>
    <row r="376" spans="1:17" ht="12.75">
      <c r="A376" s="3">
        <v>4</v>
      </c>
      <c r="B376" s="4">
        <v>110</v>
      </c>
      <c r="C376" s="3">
        <v>2</v>
      </c>
      <c r="D376" s="3">
        <v>1</v>
      </c>
      <c r="E376" s="5">
        <v>8.718486971424554</v>
      </c>
      <c r="F376" s="5">
        <v>-11.73839971453387</v>
      </c>
      <c r="G376" s="5">
        <v>-0.41351801904406427</v>
      </c>
      <c r="H376" s="3">
        <v>214</v>
      </c>
      <c r="I376" s="3">
        <v>175</v>
      </c>
      <c r="J376" s="6">
        <f t="shared" si="8"/>
      </c>
      <c r="K376" s="6">
        <f t="shared" si="7"/>
      </c>
      <c r="L376" s="6">
        <f t="shared" si="7"/>
      </c>
      <c r="M376" s="6">
        <f t="shared" si="7"/>
      </c>
      <c r="N376" s="6">
        <f t="shared" si="7"/>
      </c>
      <c r="O376" s="6">
        <f t="shared" si="7"/>
      </c>
      <c r="P376" s="6">
        <f t="shared" si="7"/>
      </c>
      <c r="Q376" s="6"/>
    </row>
    <row r="377" spans="1:17" ht="12.75">
      <c r="A377" s="3">
        <v>4</v>
      </c>
      <c r="B377" s="4">
        <v>111</v>
      </c>
      <c r="C377" s="3">
        <v>1</v>
      </c>
      <c r="D377" s="3">
        <v>3</v>
      </c>
      <c r="E377" s="5">
        <v>7.429962984574871</v>
      </c>
      <c r="F377" s="5">
        <v>-12.451733655191532</v>
      </c>
      <c r="G377" s="5">
        <v>-0.4102887838221573</v>
      </c>
      <c r="H377" s="3">
        <v>189</v>
      </c>
      <c r="I377" s="3"/>
      <c r="J377" s="6" t="str">
        <f t="shared" si="8"/>
        <v>SSS</v>
      </c>
      <c r="K377" s="6" t="str">
        <f t="shared" si="7"/>
        <v>SSS</v>
      </c>
      <c r="L377" s="6" t="str">
        <f t="shared" si="7"/>
        <v>SSS</v>
      </c>
      <c r="M377" s="6" t="str">
        <f t="shared" si="7"/>
        <v>SSS</v>
      </c>
      <c r="N377" s="6" t="str">
        <f t="shared" si="7"/>
        <v>SSS</v>
      </c>
      <c r="O377" s="6" t="str">
        <f t="shared" si="7"/>
        <v>SSS</v>
      </c>
      <c r="P377" s="6" t="str">
        <f t="shared" si="7"/>
        <v>SSS</v>
      </c>
      <c r="Q377" s="6"/>
    </row>
    <row r="378" spans="1:17" ht="12.75">
      <c r="A378" s="3">
        <v>4</v>
      </c>
      <c r="B378" s="4">
        <v>112</v>
      </c>
      <c r="C378" s="3">
        <v>2</v>
      </c>
      <c r="D378" s="3">
        <v>1</v>
      </c>
      <c r="E378" s="5">
        <v>6.108685636995743</v>
      </c>
      <c r="F378" s="5">
        <v>-11.628397353639915</v>
      </c>
      <c r="G378" s="5">
        <v>-0.4175767978376962</v>
      </c>
      <c r="H378" s="3">
        <v>191</v>
      </c>
      <c r="I378" s="3">
        <v>165</v>
      </c>
      <c r="J378" s="6">
        <f t="shared" si="8"/>
      </c>
      <c r="K378" s="6">
        <f t="shared" si="7"/>
      </c>
      <c r="L378" s="6">
        <f t="shared" si="7"/>
      </c>
      <c r="M378" s="6">
        <f t="shared" si="7"/>
      </c>
      <c r="N378" s="6">
        <f t="shared" si="7"/>
      </c>
      <c r="O378" s="6">
        <f t="shared" si="7"/>
      </c>
      <c r="P378" s="6">
        <f t="shared" si="7"/>
      </c>
      <c r="Q378" s="6"/>
    </row>
    <row r="379" spans="1:17" ht="12.75">
      <c r="A379" s="3">
        <v>4</v>
      </c>
      <c r="B379" s="4">
        <v>113</v>
      </c>
      <c r="C379" s="3">
        <v>2</v>
      </c>
      <c r="D379" s="3">
        <v>1</v>
      </c>
      <c r="E379" s="5">
        <v>2.1328949204180807</v>
      </c>
      <c r="F379" s="5">
        <v>-10.65402410223117</v>
      </c>
      <c r="G379" s="5">
        <v>-0.48623972594682696</v>
      </c>
      <c r="H379" s="3">
        <v>146</v>
      </c>
      <c r="I379" s="3">
        <v>121</v>
      </c>
      <c r="J379" s="6">
        <f t="shared" si="8"/>
      </c>
      <c r="K379" s="6">
        <f t="shared" si="7"/>
      </c>
      <c r="L379" s="6">
        <f t="shared" si="7"/>
      </c>
      <c r="M379" s="6">
        <f t="shared" si="7"/>
      </c>
      <c r="N379" s="6">
        <f t="shared" si="7"/>
      </c>
      <c r="O379" s="6">
        <f t="shared" si="7"/>
      </c>
      <c r="P379" s="6">
        <f t="shared" si="7"/>
      </c>
      <c r="Q379" s="6"/>
    </row>
    <row r="380" spans="1:17" ht="12.75">
      <c r="A380" s="3">
        <v>4</v>
      </c>
      <c r="B380" s="4">
        <v>114</v>
      </c>
      <c r="C380" s="3">
        <v>1</v>
      </c>
      <c r="D380" s="3">
        <v>3</v>
      </c>
      <c r="E380" s="5">
        <v>0.32722784990697185</v>
      </c>
      <c r="F380" s="5">
        <v>-10.182873208188358</v>
      </c>
      <c r="G380" s="5">
        <v>-0.4128095418714235</v>
      </c>
      <c r="H380" s="3">
        <v>176</v>
      </c>
      <c r="I380" s="3"/>
      <c r="J380" s="6" t="str">
        <f t="shared" si="8"/>
        <v>SSS</v>
      </c>
      <c r="K380" s="6" t="str">
        <f t="shared" si="7"/>
        <v>SSS</v>
      </c>
      <c r="L380" s="6" t="str">
        <f t="shared" si="7"/>
        <v>SSS</v>
      </c>
      <c r="M380" s="6" t="str">
        <f t="shared" si="7"/>
        <v>SSS</v>
      </c>
      <c r="N380" s="6" t="str">
        <f t="shared" si="7"/>
        <v>SSS</v>
      </c>
      <c r="O380" s="6" t="str">
        <f t="shared" si="7"/>
        <v>SSS</v>
      </c>
      <c r="P380" s="6" t="str">
        <f t="shared" si="7"/>
        <v>SSS</v>
      </c>
      <c r="Q380" s="6"/>
    </row>
    <row r="381" spans="1:17" ht="12.75">
      <c r="A381" s="3">
        <v>4</v>
      </c>
      <c r="B381" s="4">
        <v>115</v>
      </c>
      <c r="C381" s="3">
        <v>2</v>
      </c>
      <c r="D381" s="3">
        <v>1</v>
      </c>
      <c r="E381" s="5">
        <v>0.5578961587055175</v>
      </c>
      <c r="F381" s="5">
        <v>-11.966375423298546</v>
      </c>
      <c r="G381" s="5">
        <v>-0.42850609126857175</v>
      </c>
      <c r="H381" s="3">
        <v>203</v>
      </c>
      <c r="I381" s="3">
        <v>162</v>
      </c>
      <c r="J381" s="6">
        <f t="shared" si="8"/>
      </c>
      <c r="K381" s="6">
        <f t="shared" si="7"/>
      </c>
      <c r="L381" s="6">
        <f t="shared" si="7"/>
      </c>
      <c r="M381" s="6">
        <f t="shared" si="7"/>
      </c>
      <c r="N381" s="6">
        <f t="shared" si="7"/>
      </c>
      <c r="O381" s="6">
        <f t="shared" si="7"/>
      </c>
      <c r="P381" s="6">
        <f t="shared" si="7"/>
      </c>
      <c r="Q381" s="6"/>
    </row>
    <row r="382" spans="1:17" ht="12.75">
      <c r="A382" s="3">
        <v>4</v>
      </c>
      <c r="B382" s="4">
        <v>116</v>
      </c>
      <c r="C382" s="3">
        <v>1</v>
      </c>
      <c r="D382" s="3">
        <v>3</v>
      </c>
      <c r="E382" s="5">
        <v>2.4181236752139452</v>
      </c>
      <c r="F382" s="5">
        <v>-13.3564496324365</v>
      </c>
      <c r="G382" s="5">
        <v>-0.41363017029000215</v>
      </c>
      <c r="H382" s="3">
        <v>152</v>
      </c>
      <c r="I382" s="3"/>
      <c r="J382" s="6" t="str">
        <f t="shared" si="8"/>
        <v>SSS</v>
      </c>
      <c r="K382" s="6" t="str">
        <f t="shared" si="7"/>
        <v>SSS</v>
      </c>
      <c r="L382" s="6" t="str">
        <f t="shared" si="7"/>
        <v>SSS</v>
      </c>
      <c r="M382" s="6" t="str">
        <f t="shared" si="7"/>
        <v>SSS</v>
      </c>
      <c r="N382" s="6" t="str">
        <f t="shared" si="7"/>
        <v>SSS</v>
      </c>
      <c r="O382" s="6" t="str">
        <f t="shared" si="7"/>
        <v>SSS</v>
      </c>
      <c r="P382" s="6" t="str">
        <f t="shared" si="7"/>
        <v>SSS</v>
      </c>
      <c r="Q382" s="6"/>
    </row>
    <row r="383" spans="1:17" ht="12.75">
      <c r="A383" s="3">
        <v>4</v>
      </c>
      <c r="B383" s="4">
        <v>117</v>
      </c>
      <c r="C383" s="3">
        <v>1</v>
      </c>
      <c r="D383" s="3">
        <v>1</v>
      </c>
      <c r="E383" s="5">
        <v>3.5237655562519863</v>
      </c>
      <c r="F383" s="5">
        <v>-14.451022514516229</v>
      </c>
      <c r="G383" s="5">
        <v>-0.35472770775303053</v>
      </c>
      <c r="H383" s="3">
        <v>198</v>
      </c>
      <c r="I383" s="3">
        <v>166</v>
      </c>
      <c r="J383" s="6">
        <f t="shared" si="8"/>
      </c>
      <c r="K383" s="6">
        <f t="shared" si="7"/>
      </c>
      <c r="L383" s="6">
        <f t="shared" si="7"/>
      </c>
      <c r="M383" s="6">
        <f t="shared" si="7"/>
      </c>
      <c r="N383" s="6">
        <f t="shared" si="7"/>
      </c>
      <c r="O383" s="6">
        <f t="shared" si="7"/>
      </c>
      <c r="P383" s="6">
        <f t="shared" si="7"/>
      </c>
      <c r="Q383" s="6"/>
    </row>
    <row r="384" spans="1:17" ht="12.75">
      <c r="A384" s="3">
        <v>4</v>
      </c>
      <c r="B384" s="4">
        <v>118</v>
      </c>
      <c r="C384" s="3">
        <v>1</v>
      </c>
      <c r="D384" s="3">
        <v>3</v>
      </c>
      <c r="E384" s="5">
        <v>5.148160605243271</v>
      </c>
      <c r="F384" s="5">
        <v>-13.225317223723467</v>
      </c>
      <c r="G384" s="5">
        <v>-0.3223212522289045</v>
      </c>
      <c r="H384" s="3">
        <v>223</v>
      </c>
      <c r="I384" s="3"/>
      <c r="J384" s="6" t="str">
        <f t="shared" si="8"/>
        <v>SSS</v>
      </c>
      <c r="K384" s="6" t="str">
        <f t="shared" si="7"/>
        <v>SSS</v>
      </c>
      <c r="L384" s="6" t="str">
        <f t="shared" si="7"/>
        <v>SSS</v>
      </c>
      <c r="M384" s="6" t="str">
        <f t="shared" si="7"/>
        <v>SSS</v>
      </c>
      <c r="N384" s="6" t="str">
        <f t="shared" si="7"/>
        <v>SSS</v>
      </c>
      <c r="O384" s="6" t="str">
        <f t="shared" si="7"/>
        <v>SSS</v>
      </c>
      <c r="P384" s="6" t="str">
        <f t="shared" si="7"/>
        <v>SSS</v>
      </c>
      <c r="Q384" s="6"/>
    </row>
    <row r="385" spans="1:17" ht="12.75">
      <c r="A385" s="3">
        <v>4</v>
      </c>
      <c r="B385" s="4">
        <v>119</v>
      </c>
      <c r="C385" s="3">
        <v>2</v>
      </c>
      <c r="D385" s="3">
        <v>1</v>
      </c>
      <c r="E385" s="5">
        <v>6.986779495058041</v>
      </c>
      <c r="F385" s="5">
        <v>-14.749459229581861</v>
      </c>
      <c r="G385" s="5">
        <v>-0.363677572424432</v>
      </c>
      <c r="H385" s="3">
        <v>178</v>
      </c>
      <c r="I385" s="3">
        <v>137</v>
      </c>
      <c r="J385" s="6">
        <f t="shared" si="8"/>
      </c>
      <c r="K385" s="6">
        <f t="shared" si="7"/>
      </c>
      <c r="L385" s="6">
        <f t="shared" si="7"/>
      </c>
      <c r="M385" s="6">
        <f t="shared" si="7"/>
      </c>
      <c r="N385" s="6">
        <f t="shared" si="7"/>
      </c>
      <c r="O385" s="6">
        <f t="shared" si="7"/>
      </c>
      <c r="P385" s="6">
        <f t="shared" si="7"/>
      </c>
      <c r="Q385" s="6"/>
    </row>
    <row r="386" spans="1:17" ht="12.75">
      <c r="A386" s="3">
        <v>4</v>
      </c>
      <c r="B386" s="4">
        <v>120</v>
      </c>
      <c r="C386" s="3">
        <v>1</v>
      </c>
      <c r="D386" s="3">
        <v>1</v>
      </c>
      <c r="E386" s="5">
        <v>9.631131364148002</v>
      </c>
      <c r="F386" s="5">
        <v>-14.478413347069935</v>
      </c>
      <c r="G386" s="5">
        <v>-0.4399897534230278</v>
      </c>
      <c r="H386" s="3">
        <v>188</v>
      </c>
      <c r="I386" s="3">
        <v>168</v>
      </c>
      <c r="J386" s="6">
        <f t="shared" si="8"/>
      </c>
      <c r="K386" s="6">
        <f t="shared" si="8"/>
      </c>
      <c r="L386" s="6">
        <f t="shared" si="8"/>
      </c>
      <c r="M386" s="6">
        <f t="shared" si="8"/>
      </c>
      <c r="N386" s="6">
        <f t="shared" si="8"/>
      </c>
      <c r="O386" s="6">
        <f t="shared" si="8"/>
      </c>
      <c r="P386" s="6">
        <f t="shared" si="8"/>
      </c>
      <c r="Q386" s="6"/>
    </row>
    <row r="387" spans="1:17" ht="12.75">
      <c r="A387" s="3">
        <v>4</v>
      </c>
      <c r="B387" s="4">
        <v>121</v>
      </c>
      <c r="C387" s="3">
        <v>1</v>
      </c>
      <c r="D387" s="3">
        <v>3</v>
      </c>
      <c r="E387" s="5">
        <v>12.283324270294807</v>
      </c>
      <c r="F387" s="5">
        <v>-14.491324147885928</v>
      </c>
      <c r="G387" s="5">
        <v>-0.11647723217512831</v>
      </c>
      <c r="H387" s="3">
        <v>205</v>
      </c>
      <c r="I387" s="3"/>
      <c r="J387" s="6" t="str">
        <f t="shared" si="8"/>
        <v>SSS</v>
      </c>
      <c r="K387" s="6" t="str">
        <f t="shared" si="8"/>
        <v>SSS</v>
      </c>
      <c r="L387" s="6" t="str">
        <f t="shared" si="8"/>
        <v>SSS</v>
      </c>
      <c r="M387" s="6" t="str">
        <f t="shared" si="8"/>
        <v>SSS</v>
      </c>
      <c r="N387" s="6" t="str">
        <f t="shared" si="8"/>
        <v>SSS</v>
      </c>
      <c r="O387" s="6" t="str">
        <f t="shared" si="8"/>
        <v>SSS</v>
      </c>
      <c r="P387" s="6" t="str">
        <f t="shared" si="8"/>
        <v>SSS</v>
      </c>
      <c r="Q387" s="6"/>
    </row>
    <row r="388" spans="1:17" ht="12.75">
      <c r="A388" s="3">
        <v>4</v>
      </c>
      <c r="B388" s="4">
        <v>122</v>
      </c>
      <c r="C388" s="3">
        <v>1</v>
      </c>
      <c r="D388" s="3">
        <v>1</v>
      </c>
      <c r="E388" s="5">
        <v>9.786069254992407</v>
      </c>
      <c r="F388" s="5">
        <v>-16.642780918714283</v>
      </c>
      <c r="G388" s="5">
        <v>-0.38607840172108454</v>
      </c>
      <c r="H388" s="3">
        <v>205</v>
      </c>
      <c r="I388" s="3">
        <v>167</v>
      </c>
      <c r="J388" s="6">
        <f t="shared" si="8"/>
      </c>
      <c r="K388" s="6">
        <f t="shared" si="8"/>
      </c>
      <c r="L388" s="6">
        <f t="shared" si="8"/>
      </c>
      <c r="M388" s="6">
        <f t="shared" si="8"/>
      </c>
      <c r="N388" s="6">
        <f t="shared" si="8"/>
      </c>
      <c r="O388" s="6">
        <f t="shared" si="8"/>
      </c>
      <c r="P388" s="6">
        <f t="shared" si="8"/>
      </c>
      <c r="Q388" s="6"/>
    </row>
    <row r="389" spans="1:17" ht="12.75">
      <c r="A389" s="3">
        <v>4</v>
      </c>
      <c r="B389" s="4">
        <v>123</v>
      </c>
      <c r="C389" s="3">
        <v>2</v>
      </c>
      <c r="D389" s="3">
        <v>1</v>
      </c>
      <c r="E389" s="5">
        <v>9.715903581304534</v>
      </c>
      <c r="F389" s="5">
        <v>-18.591693736371294</v>
      </c>
      <c r="G389" s="5">
        <v>-0.39650128760772185</v>
      </c>
      <c r="H389" s="3">
        <v>163</v>
      </c>
      <c r="I389" s="3">
        <v>139</v>
      </c>
      <c r="J389" s="6">
        <f t="shared" si="8"/>
      </c>
      <c r="K389" s="6">
        <f t="shared" si="8"/>
      </c>
      <c r="L389" s="6">
        <f t="shared" si="8"/>
      </c>
      <c r="M389" s="6">
        <f t="shared" si="8"/>
      </c>
      <c r="N389" s="6">
        <f t="shared" si="8"/>
      </c>
      <c r="O389" s="6">
        <f t="shared" si="8"/>
      </c>
      <c r="P389" s="6">
        <f t="shared" si="8"/>
      </c>
      <c r="Q389" s="6"/>
    </row>
    <row r="390" spans="1:17" ht="12.75">
      <c r="A390" s="3">
        <v>4</v>
      </c>
      <c r="B390" s="4">
        <v>124</v>
      </c>
      <c r="C390" s="3">
        <v>1</v>
      </c>
      <c r="D390" s="3">
        <v>1</v>
      </c>
      <c r="E390" s="5">
        <v>7.405453497687181</v>
      </c>
      <c r="F390" s="5">
        <v>-17.048812181758667</v>
      </c>
      <c r="G390" s="5">
        <v>-0.38006097284621676</v>
      </c>
      <c r="H390" s="3">
        <v>257</v>
      </c>
      <c r="I390" s="3">
        <v>213</v>
      </c>
      <c r="J390" s="6">
        <f t="shared" si="8"/>
      </c>
      <c r="K390" s="6">
        <f t="shared" si="8"/>
      </c>
      <c r="L390" s="6">
        <f t="shared" si="8"/>
      </c>
      <c r="M390" s="6">
        <f t="shared" si="8"/>
      </c>
      <c r="N390" s="6">
        <f t="shared" si="8"/>
      </c>
      <c r="O390" s="6">
        <f t="shared" si="8"/>
      </c>
      <c r="P390" s="6">
        <f t="shared" si="8"/>
      </c>
      <c r="Q390" s="6"/>
    </row>
    <row r="391" spans="1:17" ht="12.75">
      <c r="A391" s="3">
        <v>4</v>
      </c>
      <c r="B391" s="4">
        <v>125</v>
      </c>
      <c r="C391" s="3">
        <v>1</v>
      </c>
      <c r="D391" s="3">
        <v>3</v>
      </c>
      <c r="E391" s="5">
        <v>8.308032360952232</v>
      </c>
      <c r="F391" s="5">
        <v>-15.9047459055612</v>
      </c>
      <c r="G391" s="5">
        <v>-0.3343189330322485</v>
      </c>
      <c r="H391" s="3">
        <v>192</v>
      </c>
      <c r="I391" s="3"/>
      <c r="J391" s="6" t="str">
        <f t="shared" si="8"/>
        <v>SSS</v>
      </c>
      <c r="K391" s="6" t="str">
        <f t="shared" si="8"/>
        <v>SSS</v>
      </c>
      <c r="L391" s="6" t="str">
        <f t="shared" si="8"/>
        <v>SSS</v>
      </c>
      <c r="M391" s="6" t="str">
        <f t="shared" si="8"/>
        <v>SSS</v>
      </c>
      <c r="N391" s="6" t="str">
        <f t="shared" si="8"/>
        <v>SSS</v>
      </c>
      <c r="O391" s="6" t="str">
        <f t="shared" si="8"/>
        <v>SSS</v>
      </c>
      <c r="P391" s="6" t="str">
        <f t="shared" si="8"/>
        <v>SSS</v>
      </c>
      <c r="Q391" s="6"/>
    </row>
    <row r="392" spans="1:17" ht="12.75">
      <c r="A392" s="3">
        <v>4</v>
      </c>
      <c r="B392" s="4">
        <v>126</v>
      </c>
      <c r="C392" s="3">
        <v>1</v>
      </c>
      <c r="D392" s="3">
        <v>3</v>
      </c>
      <c r="E392" s="5">
        <v>6.059931200411661</v>
      </c>
      <c r="F392" s="5">
        <v>-18.452099026926938</v>
      </c>
      <c r="G392" s="5">
        <v>-0.4839921931119687</v>
      </c>
      <c r="H392" s="3">
        <v>217</v>
      </c>
      <c r="I392" s="3"/>
      <c r="J392" s="6" t="str">
        <f t="shared" si="8"/>
        <v>SSS</v>
      </c>
      <c r="K392" s="6" t="str">
        <f t="shared" si="8"/>
        <v>SSS</v>
      </c>
      <c r="L392" s="6" t="str">
        <f t="shared" si="8"/>
        <v>SSS</v>
      </c>
      <c r="M392" s="6" t="str">
        <f t="shared" si="8"/>
        <v>SSS</v>
      </c>
      <c r="N392" s="6" t="str">
        <f t="shared" si="8"/>
        <v>SSS</v>
      </c>
      <c r="O392" s="6" t="str">
        <f t="shared" si="8"/>
        <v>SSS</v>
      </c>
      <c r="P392" s="6" t="str">
        <f t="shared" si="8"/>
        <v>SSS</v>
      </c>
      <c r="Q392" s="6"/>
    </row>
    <row r="393" spans="1:17" ht="12.75">
      <c r="A393" s="3">
        <v>4</v>
      </c>
      <c r="B393" s="4">
        <v>127</v>
      </c>
      <c r="C393" s="3">
        <v>2</v>
      </c>
      <c r="D393" s="3">
        <v>1</v>
      </c>
      <c r="E393" s="5">
        <v>7.514148043229135</v>
      </c>
      <c r="F393" s="5">
        <v>-19.525535863373513</v>
      </c>
      <c r="G393" s="5">
        <v>-0.5099556568586819</v>
      </c>
      <c r="H393" s="3">
        <v>187</v>
      </c>
      <c r="I393" s="3">
        <v>153</v>
      </c>
      <c r="J393" s="6">
        <f t="shared" si="8"/>
      </c>
      <c r="K393" s="6">
        <f t="shared" si="8"/>
      </c>
      <c r="L393" s="6">
        <f t="shared" si="8"/>
      </c>
      <c r="M393" s="6">
        <f t="shared" si="8"/>
      </c>
      <c r="N393" s="6">
        <f t="shared" si="8"/>
      </c>
      <c r="O393" s="6">
        <f t="shared" si="8"/>
      </c>
      <c r="P393" s="6">
        <f t="shared" si="8"/>
      </c>
      <c r="Q393" s="6"/>
    </row>
    <row r="394" spans="1:17" ht="12.75">
      <c r="A394" s="3">
        <v>4</v>
      </c>
      <c r="B394" s="4">
        <v>128</v>
      </c>
      <c r="C394" s="3">
        <v>1</v>
      </c>
      <c r="D394" s="3">
        <v>1</v>
      </c>
      <c r="E394" s="5">
        <v>2.115662757646076</v>
      </c>
      <c r="F394" s="5">
        <v>-15.803593536511592</v>
      </c>
      <c r="G394" s="5">
        <v>-0.40550423251727585</v>
      </c>
      <c r="H394" s="3">
        <v>258</v>
      </c>
      <c r="I394" s="3">
        <v>216</v>
      </c>
      <c r="J394" s="6">
        <f t="shared" si="8"/>
      </c>
      <c r="K394" s="6">
        <f t="shared" si="8"/>
      </c>
      <c r="L394" s="6">
        <f t="shared" si="8"/>
      </c>
      <c r="M394" s="6">
        <f t="shared" si="8"/>
      </c>
      <c r="N394" s="6">
        <f t="shared" si="8"/>
      </c>
      <c r="O394" s="6">
        <f t="shared" si="8"/>
      </c>
      <c r="P394" s="6">
        <f t="shared" si="8"/>
      </c>
      <c r="Q394" s="6"/>
    </row>
    <row r="395" spans="1:17" ht="12.75">
      <c r="A395" s="3">
        <v>4</v>
      </c>
      <c r="B395" s="4">
        <v>129</v>
      </c>
      <c r="C395" s="3">
        <v>2</v>
      </c>
      <c r="D395" s="3">
        <v>1</v>
      </c>
      <c r="E395" s="5">
        <v>2.040234582267211</v>
      </c>
      <c r="F395" s="5">
        <v>-18.510603257401833</v>
      </c>
      <c r="G395" s="5">
        <v>-0.6788188471258465</v>
      </c>
      <c r="H395" s="3">
        <v>195</v>
      </c>
      <c r="I395" s="3">
        <v>159</v>
      </c>
      <c r="J395" s="6">
        <f t="shared" si="8"/>
      </c>
      <c r="K395" s="6">
        <f t="shared" si="8"/>
      </c>
      <c r="L395" s="6">
        <f t="shared" si="8"/>
      </c>
      <c r="M395" s="6">
        <f t="shared" si="8"/>
      </c>
      <c r="N395" s="6">
        <f t="shared" si="8"/>
      </c>
      <c r="O395" s="6">
        <f t="shared" si="8"/>
      </c>
      <c r="P395" s="6">
        <f t="shared" si="8"/>
      </c>
      <c r="Q395" s="6"/>
    </row>
    <row r="396" spans="1:17" ht="12.75">
      <c r="A396" s="3">
        <v>4</v>
      </c>
      <c r="B396" s="4">
        <v>130</v>
      </c>
      <c r="C396" s="3">
        <v>1</v>
      </c>
      <c r="D396" s="3">
        <v>3</v>
      </c>
      <c r="E396" s="5">
        <v>2.0748650865929212</v>
      </c>
      <c r="F396" s="5">
        <v>-20.509799154958884</v>
      </c>
      <c r="G396" s="5">
        <v>-0.7484723346696552</v>
      </c>
      <c r="H396" s="3">
        <v>175</v>
      </c>
      <c r="I396" s="3"/>
      <c r="J396" s="6" t="str">
        <f t="shared" si="8"/>
        <v>SSS</v>
      </c>
      <c r="K396" s="6" t="str">
        <f t="shared" si="8"/>
        <v>SSS</v>
      </c>
      <c r="L396" s="6" t="str">
        <f t="shared" si="8"/>
        <v>SSS</v>
      </c>
      <c r="M396" s="6" t="str">
        <f t="shared" si="8"/>
        <v>SSS</v>
      </c>
      <c r="N396" s="6" t="str">
        <f t="shared" si="8"/>
        <v>SSS</v>
      </c>
      <c r="O396" s="6" t="str">
        <f t="shared" si="8"/>
        <v>SSS</v>
      </c>
      <c r="P396" s="6" t="str">
        <f t="shared" si="8"/>
        <v>SSS</v>
      </c>
      <c r="Q396" s="6"/>
    </row>
    <row r="397" spans="1:17" ht="12.75">
      <c r="A397" s="3">
        <v>5</v>
      </c>
      <c r="B397" s="4">
        <v>131</v>
      </c>
      <c r="C397" s="3">
        <v>2</v>
      </c>
      <c r="D397" s="3">
        <v>3</v>
      </c>
      <c r="E397" s="5">
        <v>-0.7432642043941271</v>
      </c>
      <c r="F397" s="5">
        <v>-3.623556098711468</v>
      </c>
      <c r="G397" s="5">
        <v>-0.4520527478376274</v>
      </c>
      <c r="H397" s="3">
        <v>136</v>
      </c>
      <c r="I397" s="3"/>
      <c r="J397" s="6" t="str">
        <f t="shared" si="8"/>
        <v>SSS</v>
      </c>
      <c r="K397" s="6" t="str">
        <f t="shared" si="8"/>
        <v>SSS</v>
      </c>
      <c r="L397" s="6" t="str">
        <f t="shared" si="8"/>
        <v>SSS</v>
      </c>
      <c r="M397" s="6" t="str">
        <f t="shared" si="8"/>
        <v>SSS</v>
      </c>
      <c r="N397" s="6" t="str">
        <f t="shared" si="8"/>
        <v>SSS</v>
      </c>
      <c r="O397" s="6" t="str">
        <f t="shared" si="8"/>
        <v>SSS</v>
      </c>
      <c r="P397" s="6" t="str">
        <f t="shared" si="8"/>
        <v>SSS</v>
      </c>
      <c r="Q397" s="6"/>
    </row>
    <row r="398" spans="1:17" ht="12.75">
      <c r="A398" s="3">
        <v>5</v>
      </c>
      <c r="B398" s="4">
        <v>132</v>
      </c>
      <c r="C398" s="3">
        <v>1</v>
      </c>
      <c r="D398" s="3">
        <v>3</v>
      </c>
      <c r="E398" s="5">
        <v>-3.8083520475600015</v>
      </c>
      <c r="F398" s="5">
        <v>-3.4447000774774343</v>
      </c>
      <c r="G398" s="5">
        <v>-0.6792087938964606</v>
      </c>
      <c r="H398" s="3">
        <v>239</v>
      </c>
      <c r="I398" s="3"/>
      <c r="J398" s="6" t="str">
        <f t="shared" si="8"/>
        <v>SSS</v>
      </c>
      <c r="K398" s="6" t="str">
        <f t="shared" si="8"/>
        <v>SSS</v>
      </c>
      <c r="L398" s="6" t="str">
        <f t="shared" si="8"/>
        <v>SSS</v>
      </c>
      <c r="M398" s="6" t="str">
        <f t="shared" si="8"/>
        <v>SSS</v>
      </c>
      <c r="N398" s="6" t="str">
        <f t="shared" si="8"/>
        <v>SSS</v>
      </c>
      <c r="O398" s="6" t="str">
        <f t="shared" si="8"/>
        <v>SSS</v>
      </c>
      <c r="P398" s="6" t="str">
        <f t="shared" si="8"/>
        <v>SSS</v>
      </c>
      <c r="Q398" s="6"/>
    </row>
    <row r="399" spans="1:17" ht="12.75">
      <c r="A399" s="3">
        <v>5</v>
      </c>
      <c r="B399" s="4">
        <v>133</v>
      </c>
      <c r="C399" s="3">
        <v>2</v>
      </c>
      <c r="D399" s="3">
        <v>1</v>
      </c>
      <c r="E399" s="5">
        <v>-1.1324054068876335</v>
      </c>
      <c r="F399" s="5">
        <v>-6.149943418429199</v>
      </c>
      <c r="G399" s="5">
        <v>-0.4282586402967694</v>
      </c>
      <c r="H399" s="3">
        <v>188</v>
      </c>
      <c r="I399" s="3">
        <v>147</v>
      </c>
      <c r="J399" s="6">
        <f t="shared" si="8"/>
      </c>
      <c r="K399" s="6">
        <f t="shared" si="8"/>
      </c>
      <c r="L399" s="6">
        <f t="shared" si="8"/>
      </c>
      <c r="M399" s="6">
        <f t="shared" si="8"/>
      </c>
      <c r="N399" s="6">
        <f t="shared" si="8"/>
      </c>
      <c r="O399" s="6">
        <f t="shared" si="8"/>
      </c>
      <c r="P399" s="6">
        <f t="shared" si="8"/>
      </c>
      <c r="Q399" s="6"/>
    </row>
    <row r="400" spans="1:17" ht="12.75">
      <c r="A400" s="3">
        <v>5</v>
      </c>
      <c r="B400" s="4">
        <v>134</v>
      </c>
      <c r="C400" s="3">
        <v>2</v>
      </c>
      <c r="D400" s="3">
        <v>3</v>
      </c>
      <c r="E400" s="5">
        <v>-0.745538442269644</v>
      </c>
      <c r="F400" s="5">
        <v>-8.397191610412975</v>
      </c>
      <c r="G400" s="5">
        <v>-0.28239153929580474</v>
      </c>
      <c r="H400" s="3">
        <v>138</v>
      </c>
      <c r="I400" s="3"/>
      <c r="J400" s="6" t="str">
        <f t="shared" si="8"/>
        <v>SSS</v>
      </c>
      <c r="K400" s="6" t="str">
        <f t="shared" si="8"/>
        <v>SSS</v>
      </c>
      <c r="L400" s="6" t="str">
        <f t="shared" si="8"/>
        <v>SSS</v>
      </c>
      <c r="M400" s="6" t="str">
        <f t="shared" si="8"/>
        <v>SSS</v>
      </c>
      <c r="N400" s="6" t="str">
        <f t="shared" si="8"/>
        <v>SSS</v>
      </c>
      <c r="O400" s="6" t="str">
        <f t="shared" si="8"/>
        <v>SSS</v>
      </c>
      <c r="P400" s="6" t="str">
        <f t="shared" si="8"/>
        <v>SSS</v>
      </c>
      <c r="Q400" s="6"/>
    </row>
    <row r="401" spans="1:17" ht="12.75">
      <c r="A401" s="3">
        <v>5</v>
      </c>
      <c r="B401" s="4">
        <v>135</v>
      </c>
      <c r="C401" s="3">
        <v>1</v>
      </c>
      <c r="D401" s="3">
        <v>1</v>
      </c>
      <c r="E401" s="5">
        <v>-2.52695105915701</v>
      </c>
      <c r="F401" s="5">
        <v>-7.8201843054701365</v>
      </c>
      <c r="G401" s="5">
        <v>-0.7966497069091057</v>
      </c>
      <c r="H401" s="3">
        <v>224</v>
      </c>
      <c r="I401" s="3">
        <v>172</v>
      </c>
      <c r="J401" s="6">
        <f t="shared" si="8"/>
      </c>
      <c r="K401" s="6">
        <f t="shared" si="8"/>
      </c>
      <c r="L401" s="6">
        <f t="shared" si="8"/>
      </c>
      <c r="M401" s="6">
        <f t="shared" si="8"/>
      </c>
      <c r="N401" s="6">
        <f t="shared" si="8"/>
      </c>
      <c r="O401" s="6">
        <f t="shared" si="8"/>
      </c>
      <c r="P401" s="6">
        <f t="shared" si="8"/>
      </c>
      <c r="Q401" s="6"/>
    </row>
    <row r="402" spans="1:17" ht="12.75">
      <c r="A402" s="3">
        <v>5</v>
      </c>
      <c r="B402" s="4">
        <v>136</v>
      </c>
      <c r="C402" s="3">
        <v>1</v>
      </c>
      <c r="D402" s="3">
        <v>3</v>
      </c>
      <c r="E402" s="5">
        <v>-6.2109144550330635</v>
      </c>
      <c r="F402" s="5">
        <v>-9.515553660276435</v>
      </c>
      <c r="G402" s="5">
        <v>-0.9704170195509418</v>
      </c>
      <c r="H402" s="3">
        <v>235</v>
      </c>
      <c r="I402" s="3"/>
      <c r="J402" s="6" t="str">
        <f t="shared" si="8"/>
        <v>SSS</v>
      </c>
      <c r="K402" s="6" t="str">
        <f t="shared" si="8"/>
        <v>SSS</v>
      </c>
      <c r="L402" s="6" t="str">
        <f t="shared" si="8"/>
        <v>SSS</v>
      </c>
      <c r="M402" s="6" t="str">
        <f t="shared" si="8"/>
        <v>SSS</v>
      </c>
      <c r="N402" s="6" t="str">
        <f t="shared" si="8"/>
        <v>SSS</v>
      </c>
      <c r="O402" s="6" t="str">
        <f t="shared" si="8"/>
        <v>SSS</v>
      </c>
      <c r="P402" s="6" t="str">
        <f t="shared" si="8"/>
        <v>SSS</v>
      </c>
      <c r="Q402" s="6"/>
    </row>
    <row r="403" spans="1:17" ht="12.75">
      <c r="A403" s="3">
        <v>5</v>
      </c>
      <c r="B403" s="4">
        <v>137</v>
      </c>
      <c r="C403" s="3">
        <v>1</v>
      </c>
      <c r="D403" s="3">
        <v>1</v>
      </c>
      <c r="E403" s="5">
        <v>-1.9772705557100658</v>
      </c>
      <c r="F403" s="5">
        <v>-9.832444792324997</v>
      </c>
      <c r="G403" s="5">
        <v>-0.5351678487424271</v>
      </c>
      <c r="H403" s="3">
        <v>238</v>
      </c>
      <c r="I403" s="3">
        <v>186</v>
      </c>
      <c r="J403" s="6">
        <f t="shared" si="8"/>
      </c>
      <c r="K403" s="6">
        <f t="shared" si="8"/>
      </c>
      <c r="L403" s="6">
        <f t="shared" si="8"/>
      </c>
      <c r="M403" s="6">
        <f t="shared" si="8"/>
      </c>
      <c r="N403" s="6">
        <f t="shared" si="8"/>
      </c>
      <c r="O403" s="6">
        <f t="shared" si="8"/>
      </c>
      <c r="P403" s="6">
        <f t="shared" si="8"/>
      </c>
      <c r="Q403" s="6"/>
    </row>
    <row r="404" spans="1:17" ht="12.75">
      <c r="A404" s="3">
        <v>5</v>
      </c>
      <c r="B404" s="4">
        <v>138</v>
      </c>
      <c r="C404" s="3">
        <v>1</v>
      </c>
      <c r="D404" s="3">
        <v>3</v>
      </c>
      <c r="E404" s="5">
        <v>-1.4798872963544685</v>
      </c>
      <c r="F404" s="5">
        <v>-11.947321229106894</v>
      </c>
      <c r="G404" s="5">
        <v>-0.26901890849975474</v>
      </c>
      <c r="H404" s="3">
        <v>224</v>
      </c>
      <c r="I404" s="3"/>
      <c r="J404" s="6" t="str">
        <f t="shared" si="8"/>
        <v>SSS</v>
      </c>
      <c r="K404" s="6" t="str">
        <f t="shared" si="8"/>
        <v>SSS</v>
      </c>
      <c r="L404" s="6" t="str">
        <f t="shared" si="8"/>
        <v>SSS</v>
      </c>
      <c r="M404" s="6" t="str">
        <f t="shared" si="8"/>
        <v>SSS</v>
      </c>
      <c r="N404" s="6" t="str">
        <f t="shared" si="8"/>
        <v>SSS</v>
      </c>
      <c r="O404" s="6" t="str">
        <f t="shared" si="8"/>
        <v>SSS</v>
      </c>
      <c r="P404" s="6" t="str">
        <f t="shared" si="8"/>
        <v>SSS</v>
      </c>
      <c r="Q404" s="6"/>
    </row>
    <row r="405" spans="1:17" ht="12.75">
      <c r="A405" s="3">
        <v>5</v>
      </c>
      <c r="B405" s="4">
        <v>139</v>
      </c>
      <c r="C405" s="3">
        <v>2</v>
      </c>
      <c r="D405" s="3">
        <v>1</v>
      </c>
      <c r="E405" s="5">
        <v>-2.6294266246631013</v>
      </c>
      <c r="F405" s="5">
        <v>-13.375207215500891</v>
      </c>
      <c r="G405" s="5">
        <v>-0.517163297993571</v>
      </c>
      <c r="H405" s="3">
        <v>179</v>
      </c>
      <c r="I405" s="3">
        <v>130</v>
      </c>
      <c r="J405" s="6">
        <f t="shared" si="8"/>
      </c>
      <c r="K405" s="6">
        <f t="shared" si="8"/>
      </c>
      <c r="L405" s="6">
        <f t="shared" si="8"/>
      </c>
      <c r="M405" s="6">
        <f t="shared" si="8"/>
      </c>
      <c r="N405" s="6">
        <f t="shared" si="8"/>
      </c>
      <c r="O405" s="6">
        <f t="shared" si="8"/>
      </c>
      <c r="P405" s="6">
        <f t="shared" si="8"/>
      </c>
      <c r="Q405" s="6"/>
    </row>
    <row r="406" spans="1:17" ht="12.75">
      <c r="A406" s="3">
        <v>5</v>
      </c>
      <c r="B406" s="4">
        <v>140</v>
      </c>
      <c r="C406" s="3">
        <v>1</v>
      </c>
      <c r="D406" s="3">
        <v>3</v>
      </c>
      <c r="E406" s="5">
        <v>-0.8242864579558156</v>
      </c>
      <c r="F406" s="5">
        <v>-13.605993367835223</v>
      </c>
      <c r="G406" s="5">
        <v>-0.40147316141891753</v>
      </c>
      <c r="H406" s="3">
        <v>126</v>
      </c>
      <c r="I406" s="3"/>
      <c r="J406" s="6" t="str">
        <f t="shared" si="8"/>
        <v>SSS</v>
      </c>
      <c r="K406" s="6" t="str">
        <f t="shared" si="8"/>
        <v>SSS</v>
      </c>
      <c r="L406" s="6" t="str">
        <f t="shared" si="8"/>
        <v>SSS</v>
      </c>
      <c r="M406" s="6" t="str">
        <f t="shared" si="8"/>
        <v>SSS</v>
      </c>
      <c r="N406" s="6" t="str">
        <f t="shared" si="8"/>
        <v>SSS</v>
      </c>
      <c r="O406" s="6" t="str">
        <f t="shared" si="8"/>
        <v>SSS</v>
      </c>
      <c r="P406" s="6" t="str">
        <f t="shared" si="8"/>
        <v>SSS</v>
      </c>
      <c r="Q406" s="6"/>
    </row>
    <row r="407" spans="1:17" ht="12.75">
      <c r="A407" s="3">
        <v>5</v>
      </c>
      <c r="B407" s="4">
        <v>141</v>
      </c>
      <c r="C407" s="3">
        <v>1</v>
      </c>
      <c r="D407" s="3">
        <v>1</v>
      </c>
      <c r="E407" s="5">
        <v>-0.38788122967296773</v>
      </c>
      <c r="F407" s="5">
        <v>-15.707003599213497</v>
      </c>
      <c r="G407" s="5">
        <v>-0.3936510497188893</v>
      </c>
      <c r="H407" s="3">
        <v>223</v>
      </c>
      <c r="I407" s="3">
        <v>176</v>
      </c>
      <c r="J407" s="6">
        <f t="shared" si="8"/>
      </c>
      <c r="K407" s="6">
        <f t="shared" si="8"/>
      </c>
      <c r="L407" s="6">
        <f t="shared" si="8"/>
      </c>
      <c r="M407" s="6">
        <f t="shared" si="8"/>
      </c>
      <c r="N407" s="6">
        <f t="shared" si="8"/>
      </c>
      <c r="O407" s="6">
        <f t="shared" si="8"/>
      </c>
      <c r="P407" s="6">
        <f t="shared" si="8"/>
      </c>
      <c r="Q407" s="6"/>
    </row>
    <row r="408" spans="1:17" ht="12.75">
      <c r="A408" s="3">
        <v>5</v>
      </c>
      <c r="B408" s="4">
        <v>142</v>
      </c>
      <c r="C408" s="3">
        <v>1</v>
      </c>
      <c r="D408" s="3">
        <v>3</v>
      </c>
      <c r="E408" s="5">
        <v>-3.9507707911983165</v>
      </c>
      <c r="F408" s="5">
        <v>-14.545576646439896</v>
      </c>
      <c r="G408" s="5">
        <v>-0.5341539228812461</v>
      </c>
      <c r="H408" s="3">
        <v>174</v>
      </c>
      <c r="I408" s="3"/>
      <c r="J408" s="6" t="str">
        <f t="shared" si="8"/>
        <v>SSS</v>
      </c>
      <c r="K408" s="6" t="str">
        <f t="shared" si="8"/>
        <v>SSS</v>
      </c>
      <c r="L408" s="6" t="str">
        <f t="shared" si="8"/>
        <v>SSS</v>
      </c>
      <c r="M408" s="6" t="str">
        <f t="shared" si="8"/>
        <v>SSS</v>
      </c>
      <c r="N408" s="6" t="str">
        <f t="shared" si="8"/>
        <v>SSS</v>
      </c>
      <c r="O408" s="6" t="str">
        <f t="shared" si="8"/>
        <v>SSS</v>
      </c>
      <c r="P408" s="6" t="str">
        <f t="shared" si="8"/>
        <v>SSS</v>
      </c>
      <c r="Q408" s="6"/>
    </row>
    <row r="409" spans="1:17" ht="12.75">
      <c r="A409" s="3">
        <v>5</v>
      </c>
      <c r="B409" s="4">
        <v>143</v>
      </c>
      <c r="C409" s="3">
        <v>2</v>
      </c>
      <c r="D409" s="3">
        <v>3</v>
      </c>
      <c r="E409" s="5">
        <v>-4.235491715178494</v>
      </c>
      <c r="F409" s="5">
        <v>-12.40473915364675</v>
      </c>
      <c r="G409" s="5">
        <v>-0.6382273100064094</v>
      </c>
      <c r="H409" s="3">
        <v>120</v>
      </c>
      <c r="I409" s="3"/>
      <c r="J409" s="6" t="str">
        <f t="shared" si="8"/>
        <v>SSS</v>
      </c>
      <c r="K409" s="6" t="str">
        <f t="shared" si="8"/>
        <v>SSS</v>
      </c>
      <c r="L409" s="6" t="str">
        <f t="shared" si="8"/>
        <v>SSS</v>
      </c>
      <c r="M409" s="6" t="str">
        <f t="shared" si="8"/>
        <v>SSS</v>
      </c>
      <c r="N409" s="6" t="str">
        <f t="shared" si="8"/>
        <v>SSS</v>
      </c>
      <c r="O409" s="6" t="str">
        <f t="shared" si="8"/>
        <v>SSS</v>
      </c>
      <c r="P409" s="6" t="str">
        <f t="shared" si="8"/>
        <v>SSS</v>
      </c>
      <c r="Q409" s="6"/>
    </row>
    <row r="410" spans="1:17" ht="12.75">
      <c r="A410" s="3">
        <v>5</v>
      </c>
      <c r="B410" s="4">
        <v>144</v>
      </c>
      <c r="C410" s="3">
        <v>1</v>
      </c>
      <c r="D410" s="3">
        <v>1</v>
      </c>
      <c r="E410" s="5">
        <v>-5.310735120947052</v>
      </c>
      <c r="F410" s="5">
        <v>-13.888991253527148</v>
      </c>
      <c r="G410" s="5">
        <v>-0.7474841005805241</v>
      </c>
      <c r="H410" s="3">
        <v>185</v>
      </c>
      <c r="I410" s="3">
        <v>154</v>
      </c>
      <c r="J410" s="6">
        <f t="shared" si="8"/>
      </c>
      <c r="K410" s="6">
        <f t="shared" si="8"/>
      </c>
      <c r="L410" s="6">
        <f t="shared" si="8"/>
      </c>
      <c r="M410" s="6">
        <f t="shared" si="8"/>
      </c>
      <c r="N410" s="6">
        <f t="shared" si="8"/>
      </c>
      <c r="O410" s="6">
        <f t="shared" si="8"/>
      </c>
      <c r="P410" s="6">
        <f t="shared" si="8"/>
      </c>
      <c r="Q410" s="6"/>
    </row>
    <row r="411" spans="1:17" ht="12.75">
      <c r="A411" s="3">
        <v>5</v>
      </c>
      <c r="B411" s="4">
        <v>145</v>
      </c>
      <c r="C411" s="3">
        <v>2</v>
      </c>
      <c r="D411" s="3">
        <v>1</v>
      </c>
      <c r="E411" s="5">
        <v>-6.371376716756536</v>
      </c>
      <c r="F411" s="5">
        <v>-12.317355302592448</v>
      </c>
      <c r="G411" s="5">
        <v>-0.9479984111480757</v>
      </c>
      <c r="H411" s="3">
        <v>137</v>
      </c>
      <c r="I411" s="3">
        <v>117</v>
      </c>
      <c r="J411" s="6">
        <f t="shared" si="8"/>
      </c>
      <c r="K411" s="6">
        <f t="shared" si="8"/>
      </c>
      <c r="L411" s="6">
        <f t="shared" si="8"/>
      </c>
      <c r="M411" s="6">
        <f t="shared" si="8"/>
      </c>
      <c r="N411" s="6">
        <f t="shared" si="8"/>
      </c>
      <c r="O411" s="6">
        <f t="shared" si="8"/>
      </c>
      <c r="P411" s="6">
        <f t="shared" si="8"/>
      </c>
      <c r="Q411" s="6"/>
    </row>
    <row r="412" spans="1:17" ht="12.75">
      <c r="A412" s="3">
        <v>5</v>
      </c>
      <c r="B412" s="4">
        <v>146</v>
      </c>
      <c r="C412" s="3">
        <v>1</v>
      </c>
      <c r="D412" s="3">
        <v>3</v>
      </c>
      <c r="E412" s="5">
        <v>-8.856738906103267</v>
      </c>
      <c r="F412" s="5">
        <v>-9.962787446609017</v>
      </c>
      <c r="G412" s="5">
        <v>-1.4613249955221521</v>
      </c>
      <c r="H412" s="3">
        <v>189</v>
      </c>
      <c r="I412" s="3"/>
      <c r="J412" s="6" t="str">
        <f t="shared" si="8"/>
        <v>SSS</v>
      </c>
      <c r="K412" s="6" t="str">
        <f t="shared" si="8"/>
        <v>SSS</v>
      </c>
      <c r="L412" s="6" t="str">
        <f t="shared" si="8"/>
        <v>SSS</v>
      </c>
      <c r="M412" s="6" t="str">
        <f t="shared" si="8"/>
        <v>SSS</v>
      </c>
      <c r="N412" s="6" t="str">
        <f t="shared" si="8"/>
        <v>SSS</v>
      </c>
      <c r="O412" s="6" t="str">
        <f t="shared" si="8"/>
        <v>SSS</v>
      </c>
      <c r="P412" s="6" t="str">
        <f t="shared" si="8"/>
        <v>SSS</v>
      </c>
      <c r="Q412" s="6"/>
    </row>
    <row r="413" spans="1:17" ht="12.75">
      <c r="A413" s="3">
        <v>5</v>
      </c>
      <c r="B413" s="4">
        <v>147</v>
      </c>
      <c r="C413" s="3">
        <v>1</v>
      </c>
      <c r="D413" s="3">
        <v>1</v>
      </c>
      <c r="E413" s="5">
        <v>-8.573199467598661</v>
      </c>
      <c r="F413" s="5">
        <v>-12.468305675689292</v>
      </c>
      <c r="G413" s="5">
        <v>-1.3169345229421214</v>
      </c>
      <c r="H413" s="3">
        <v>210</v>
      </c>
      <c r="I413" s="3">
        <v>171</v>
      </c>
      <c r="J413" s="6">
        <f t="shared" si="8"/>
      </c>
      <c r="K413" s="6">
        <f t="shared" si="8"/>
      </c>
      <c r="L413" s="6">
        <f t="shared" si="8"/>
      </c>
      <c r="M413" s="6">
        <f t="shared" si="8"/>
      </c>
      <c r="N413" s="6">
        <f t="shared" si="8"/>
      </c>
      <c r="O413" s="6">
        <f t="shared" si="8"/>
      </c>
      <c r="P413" s="6">
        <f t="shared" si="8"/>
      </c>
      <c r="Q413" s="6"/>
    </row>
    <row r="414" spans="1:17" ht="12.75">
      <c r="A414" s="3">
        <v>5</v>
      </c>
      <c r="B414" s="4">
        <v>148</v>
      </c>
      <c r="C414" s="3">
        <v>2</v>
      </c>
      <c r="D414" s="3">
        <v>1</v>
      </c>
      <c r="E414" s="5">
        <v>-10.003284505768928</v>
      </c>
      <c r="F414" s="5">
        <v>-12.56777740565556</v>
      </c>
      <c r="G414" s="5">
        <v>-1.4894215218835685</v>
      </c>
      <c r="H414" s="3">
        <v>210</v>
      </c>
      <c r="I414" s="3">
        <v>149</v>
      </c>
      <c r="J414" s="6">
        <f t="shared" si="8"/>
      </c>
      <c r="K414" s="6">
        <f t="shared" si="8"/>
      </c>
      <c r="L414" s="6">
        <f t="shared" si="8"/>
      </c>
      <c r="M414" s="6">
        <f t="shared" si="8"/>
      </c>
      <c r="N414" s="6">
        <f t="shared" si="8"/>
      </c>
      <c r="O414" s="6">
        <f t="shared" si="8"/>
      </c>
      <c r="P414" s="6">
        <f t="shared" si="8"/>
      </c>
      <c r="Q414" s="6"/>
    </row>
    <row r="415" spans="1:17" ht="12.75">
      <c r="A415" s="3">
        <v>5</v>
      </c>
      <c r="B415" s="4">
        <v>149</v>
      </c>
      <c r="C415" s="3">
        <v>2</v>
      </c>
      <c r="D415" s="3">
        <v>3</v>
      </c>
      <c r="E415" s="5">
        <v>-11.748462713852481</v>
      </c>
      <c r="F415" s="5">
        <v>-12.774397119273996</v>
      </c>
      <c r="G415" s="5">
        <v>-1.6725258294170795</v>
      </c>
      <c r="H415" s="3">
        <v>142</v>
      </c>
      <c r="I415" s="3"/>
      <c r="J415" s="6" t="str">
        <f t="shared" si="8"/>
        <v>SSS</v>
      </c>
      <c r="K415" s="6" t="str">
        <f t="shared" si="8"/>
        <v>SSS</v>
      </c>
      <c r="L415" s="6" t="str">
        <f t="shared" si="8"/>
        <v>SSS</v>
      </c>
      <c r="M415" s="6" t="str">
        <f t="shared" si="8"/>
        <v>SSS</v>
      </c>
      <c r="N415" s="6" t="str">
        <f t="shared" si="8"/>
        <v>SSS</v>
      </c>
      <c r="O415" s="6" t="str">
        <f t="shared" si="8"/>
        <v>SSS</v>
      </c>
      <c r="P415" s="6" t="str">
        <f t="shared" si="8"/>
        <v>SSS</v>
      </c>
      <c r="Q415" s="6"/>
    </row>
    <row r="416" spans="1:17" ht="12.75">
      <c r="A416" s="3">
        <v>5</v>
      </c>
      <c r="B416" s="4">
        <v>150</v>
      </c>
      <c r="C416" s="3">
        <v>2</v>
      </c>
      <c r="D416" s="3">
        <v>1</v>
      </c>
      <c r="E416" s="5">
        <v>-13.535576614988766</v>
      </c>
      <c r="F416" s="5">
        <v>-16.007430857849148</v>
      </c>
      <c r="G416" s="5">
        <v>-1.4633412123246112</v>
      </c>
      <c r="H416" s="3">
        <v>172</v>
      </c>
      <c r="I416" s="3">
        <v>127</v>
      </c>
      <c r="J416" s="6">
        <f t="shared" si="8"/>
      </c>
      <c r="K416" s="6">
        <f t="shared" si="8"/>
      </c>
      <c r="L416" s="6">
        <f t="shared" si="8"/>
      </c>
      <c r="M416" s="6">
        <f t="shared" si="8"/>
      </c>
      <c r="N416" s="6">
        <f t="shared" si="8"/>
      </c>
      <c r="O416" s="6">
        <f t="shared" si="8"/>
      </c>
      <c r="P416" s="6">
        <f t="shared" si="8"/>
      </c>
      <c r="Q416" s="6"/>
    </row>
    <row r="417" spans="1:17" ht="12.75">
      <c r="A417" s="3">
        <v>5</v>
      </c>
      <c r="B417" s="4">
        <v>151</v>
      </c>
      <c r="C417" s="3">
        <v>1</v>
      </c>
      <c r="D417" s="3">
        <v>1</v>
      </c>
      <c r="E417" s="5">
        <v>-10.810702868033173</v>
      </c>
      <c r="F417" s="5">
        <v>-17.98629923933793</v>
      </c>
      <c r="G417" s="5">
        <v>-0.9420132521467001</v>
      </c>
      <c r="H417" s="3">
        <v>274</v>
      </c>
      <c r="I417" s="3">
        <v>202</v>
      </c>
      <c r="J417" s="6">
        <f t="shared" si="8"/>
      </c>
      <c r="K417" s="6">
        <f t="shared" si="8"/>
      </c>
      <c r="L417" s="6">
        <f t="shared" si="8"/>
      </c>
      <c r="M417" s="6">
        <f t="shared" si="8"/>
      </c>
      <c r="N417" s="6">
        <f t="shared" si="8"/>
      </c>
      <c r="O417" s="6">
        <f t="shared" si="8"/>
      </c>
      <c r="P417" s="6">
        <f t="shared" si="8"/>
      </c>
      <c r="Q417" s="6"/>
    </row>
    <row r="418" spans="1:17" ht="12.75">
      <c r="A418" s="3">
        <v>5</v>
      </c>
      <c r="B418" s="4">
        <v>152</v>
      </c>
      <c r="C418" s="3">
        <v>1</v>
      </c>
      <c r="D418" s="3">
        <v>1</v>
      </c>
      <c r="E418" s="5">
        <v>-8.044305747348147</v>
      </c>
      <c r="F418" s="5">
        <v>-15.303202863663648</v>
      </c>
      <c r="G418" s="5">
        <v>-0.9841237638473695</v>
      </c>
      <c r="H418" s="3">
        <v>277</v>
      </c>
      <c r="I418" s="3">
        <v>238</v>
      </c>
      <c r="J418" s="6">
        <f t="shared" si="8"/>
      </c>
      <c r="K418" s="6">
        <f t="shared" si="8"/>
      </c>
      <c r="L418" s="6">
        <f t="shared" si="8"/>
      </c>
      <c r="M418" s="6">
        <f t="shared" si="8"/>
      </c>
      <c r="N418" s="6">
        <f t="shared" si="8"/>
      </c>
      <c r="O418" s="6">
        <f t="shared" si="8"/>
      </c>
      <c r="P418" s="6">
        <f t="shared" si="8"/>
      </c>
      <c r="Q418" s="6"/>
    </row>
    <row r="419" spans="1:17" ht="12.75">
      <c r="A419" s="3">
        <v>5</v>
      </c>
      <c r="B419" s="4">
        <v>153</v>
      </c>
      <c r="C419" s="3">
        <v>1</v>
      </c>
      <c r="D419" s="3">
        <v>1</v>
      </c>
      <c r="E419" s="5">
        <v>-6.325224361794505</v>
      </c>
      <c r="F419" s="5">
        <v>-17.02042596890582</v>
      </c>
      <c r="G419" s="5">
        <v>-0.7498754128026124</v>
      </c>
      <c r="H419" s="3">
        <v>240</v>
      </c>
      <c r="I419" s="3">
        <v>193</v>
      </c>
      <c r="J419" s="6">
        <f t="shared" si="8"/>
      </c>
      <c r="K419" s="6">
        <f t="shared" si="8"/>
      </c>
      <c r="L419" s="6">
        <f t="shared" si="8"/>
      </c>
      <c r="M419" s="6">
        <f t="shared" si="8"/>
      </c>
      <c r="N419" s="6">
        <f t="shared" si="8"/>
      </c>
      <c r="O419" s="6">
        <f t="shared" si="8"/>
      </c>
      <c r="P419" s="6">
        <f t="shared" si="8"/>
      </c>
      <c r="Q419" s="6"/>
    </row>
    <row r="420" spans="1:17" ht="12.75">
      <c r="A420" s="3">
        <v>5</v>
      </c>
      <c r="B420" s="4">
        <v>154</v>
      </c>
      <c r="C420" s="3">
        <v>1</v>
      </c>
      <c r="D420" s="3">
        <v>1</v>
      </c>
      <c r="E420" s="5">
        <v>-2.934756077641694</v>
      </c>
      <c r="F420" s="5">
        <v>-16.246149045525726</v>
      </c>
      <c r="G420" s="5">
        <v>-0.6278519801750344</v>
      </c>
      <c r="H420" s="3">
        <v>168</v>
      </c>
      <c r="I420" s="3">
        <v>147</v>
      </c>
      <c r="J420" s="6">
        <f t="shared" si="8"/>
      </c>
      <c r="K420" s="6">
        <f t="shared" si="8"/>
      </c>
      <c r="L420" s="6">
        <f aca="true" t="shared" si="9" ref="K420:P435">IF($D420=3,"SSS","")</f>
      </c>
      <c r="M420" s="6">
        <f t="shared" si="9"/>
      </c>
      <c r="N420" s="6">
        <f t="shared" si="9"/>
      </c>
      <c r="O420" s="6">
        <f t="shared" si="9"/>
      </c>
      <c r="P420" s="6">
        <f t="shared" si="9"/>
      </c>
      <c r="Q420" s="6"/>
    </row>
    <row r="421" spans="1:17" ht="12.75">
      <c r="A421" s="3">
        <v>5</v>
      </c>
      <c r="B421" s="4">
        <v>155</v>
      </c>
      <c r="C421" s="3">
        <v>2</v>
      </c>
      <c r="D421" s="3">
        <v>1</v>
      </c>
      <c r="E421" s="5">
        <v>-0.7451213849443783</v>
      </c>
      <c r="F421" s="5">
        <v>-19.08919398295446</v>
      </c>
      <c r="G421" s="5">
        <v>-0.7685060614740681</v>
      </c>
      <c r="H421" s="3">
        <v>132</v>
      </c>
      <c r="I421" s="3">
        <v>112</v>
      </c>
      <c r="J421" s="6">
        <f aca="true" t="shared" si="10" ref="J421:P470">IF($D421=3,"SSS","")</f>
      </c>
      <c r="K421" s="6">
        <f t="shared" si="9"/>
      </c>
      <c r="L421" s="6">
        <f t="shared" si="9"/>
      </c>
      <c r="M421" s="6">
        <f t="shared" si="9"/>
      </c>
      <c r="N421" s="6">
        <f t="shared" si="9"/>
      </c>
      <c r="O421" s="6">
        <f t="shared" si="9"/>
      </c>
      <c r="P421" s="6">
        <f t="shared" si="9"/>
      </c>
      <c r="Q421" s="6"/>
    </row>
    <row r="422" spans="1:17" ht="12.75">
      <c r="A422" s="3">
        <v>5</v>
      </c>
      <c r="B422" s="4">
        <v>156</v>
      </c>
      <c r="C422" s="3">
        <v>2</v>
      </c>
      <c r="D422" s="3">
        <v>3</v>
      </c>
      <c r="E422" s="5">
        <v>-2.631832299657952</v>
      </c>
      <c r="F422" s="5">
        <v>-18.1234983194174</v>
      </c>
      <c r="G422" s="5">
        <v>-0.7041983480785836</v>
      </c>
      <c r="H422" s="3">
        <v>158</v>
      </c>
      <c r="I422" s="3"/>
      <c r="J422" s="6" t="str">
        <f t="shared" si="10"/>
        <v>SSS</v>
      </c>
      <c r="K422" s="6" t="str">
        <f t="shared" si="9"/>
        <v>SSS</v>
      </c>
      <c r="L422" s="6" t="str">
        <f t="shared" si="9"/>
        <v>SSS</v>
      </c>
      <c r="M422" s="6" t="str">
        <f t="shared" si="9"/>
        <v>SSS</v>
      </c>
      <c r="N422" s="6" t="str">
        <f t="shared" si="9"/>
        <v>SSS</v>
      </c>
      <c r="O422" s="6" t="str">
        <f t="shared" si="9"/>
        <v>SSS</v>
      </c>
      <c r="P422" s="6" t="str">
        <f t="shared" si="9"/>
        <v>SSS</v>
      </c>
      <c r="Q422" s="6"/>
    </row>
    <row r="423" spans="1:17" ht="12.75">
      <c r="A423" s="3">
        <v>5</v>
      </c>
      <c r="B423" s="4">
        <v>157</v>
      </c>
      <c r="C423" s="3">
        <v>1</v>
      </c>
      <c r="D423" s="3">
        <v>3</v>
      </c>
      <c r="E423" s="5">
        <v>-1.7281372507053234</v>
      </c>
      <c r="F423" s="5">
        <v>-20.33591747636774</v>
      </c>
      <c r="G423" s="5">
        <v>-0.7802873030284837</v>
      </c>
      <c r="H423" s="3">
        <v>200</v>
      </c>
      <c r="I423" s="3"/>
      <c r="J423" s="6" t="str">
        <f t="shared" si="10"/>
        <v>SSS</v>
      </c>
      <c r="K423" s="6" t="str">
        <f t="shared" si="9"/>
        <v>SSS</v>
      </c>
      <c r="L423" s="6" t="str">
        <f t="shared" si="9"/>
        <v>SSS</v>
      </c>
      <c r="M423" s="6" t="str">
        <f t="shared" si="9"/>
        <v>SSS</v>
      </c>
      <c r="N423" s="6" t="str">
        <f t="shared" si="9"/>
        <v>SSS</v>
      </c>
      <c r="O423" s="6" t="str">
        <f t="shared" si="9"/>
        <v>SSS</v>
      </c>
      <c r="P423" s="6" t="str">
        <f t="shared" si="9"/>
        <v>SSS</v>
      </c>
      <c r="Q423" s="6"/>
    </row>
    <row r="424" spans="1:17" ht="12.75">
      <c r="A424" s="3">
        <v>5</v>
      </c>
      <c r="B424" s="4">
        <v>158</v>
      </c>
      <c r="C424" s="3">
        <v>1</v>
      </c>
      <c r="D424" s="3">
        <v>1</v>
      </c>
      <c r="E424" s="5">
        <v>-3.74025791957598</v>
      </c>
      <c r="F424" s="5">
        <v>-19.36275340643259</v>
      </c>
      <c r="G424" s="5">
        <v>-0.823200510451612</v>
      </c>
      <c r="H424" s="3">
        <v>284</v>
      </c>
      <c r="I424" s="3">
        <v>226</v>
      </c>
      <c r="J424" s="6">
        <f t="shared" si="10"/>
      </c>
      <c r="K424" s="6">
        <f t="shared" si="9"/>
      </c>
      <c r="L424" s="6">
        <f t="shared" si="9"/>
      </c>
      <c r="M424" s="6">
        <f t="shared" si="9"/>
      </c>
      <c r="N424" s="6">
        <f t="shared" si="9"/>
      </c>
      <c r="O424" s="6">
        <f t="shared" si="9"/>
      </c>
      <c r="P424" s="6">
        <f t="shared" si="9"/>
      </c>
      <c r="Q424" s="6"/>
    </row>
    <row r="425" spans="1:17" ht="12.75">
      <c r="A425" s="3">
        <v>5</v>
      </c>
      <c r="B425" s="4">
        <v>159</v>
      </c>
      <c r="C425" s="3">
        <v>1</v>
      </c>
      <c r="D425" s="3">
        <v>3</v>
      </c>
      <c r="E425" s="5">
        <v>-5.4678725089590134</v>
      </c>
      <c r="F425" s="5">
        <v>-18.715373571679738</v>
      </c>
      <c r="G425" s="5">
        <v>-0.7485285646667147</v>
      </c>
      <c r="H425" s="3">
        <v>177</v>
      </c>
      <c r="I425" s="3"/>
      <c r="J425" s="6" t="str">
        <f t="shared" si="10"/>
        <v>SSS</v>
      </c>
      <c r="K425" s="6" t="str">
        <f t="shared" si="9"/>
        <v>SSS</v>
      </c>
      <c r="L425" s="6" t="str">
        <f t="shared" si="9"/>
        <v>SSS</v>
      </c>
      <c r="M425" s="6" t="str">
        <f t="shared" si="9"/>
        <v>SSS</v>
      </c>
      <c r="N425" s="6" t="str">
        <f t="shared" si="9"/>
        <v>SSS</v>
      </c>
      <c r="O425" s="6" t="str">
        <f t="shared" si="9"/>
        <v>SSS</v>
      </c>
      <c r="P425" s="6" t="str">
        <f t="shared" si="9"/>
        <v>SSS</v>
      </c>
      <c r="Q425" s="6"/>
    </row>
    <row r="426" spans="1:17" ht="12.75">
      <c r="A426" s="3">
        <v>5</v>
      </c>
      <c r="B426" s="4">
        <v>160</v>
      </c>
      <c r="C426" s="3">
        <v>1</v>
      </c>
      <c r="D426" s="3">
        <v>3</v>
      </c>
      <c r="E426" s="5">
        <v>-6.785982023996103</v>
      </c>
      <c r="F426" s="5">
        <v>-19.32306502819084</v>
      </c>
      <c r="G426" s="5">
        <v>-0.7311917614390555</v>
      </c>
      <c r="H426" s="3">
        <v>201</v>
      </c>
      <c r="I426" s="3"/>
      <c r="J426" s="6" t="str">
        <f t="shared" si="10"/>
        <v>SSS</v>
      </c>
      <c r="K426" s="6" t="str">
        <f t="shared" si="9"/>
        <v>SSS</v>
      </c>
      <c r="L426" s="6" t="str">
        <f t="shared" si="9"/>
        <v>SSS</v>
      </c>
      <c r="M426" s="6" t="str">
        <f t="shared" si="9"/>
        <v>SSS</v>
      </c>
      <c r="N426" s="6" t="str">
        <f t="shared" si="9"/>
        <v>SSS</v>
      </c>
      <c r="O426" s="6" t="str">
        <f t="shared" si="9"/>
        <v>SSS</v>
      </c>
      <c r="P426" s="6" t="str">
        <f t="shared" si="9"/>
        <v>SSS</v>
      </c>
      <c r="Q426" s="6"/>
    </row>
    <row r="427" spans="1:17" ht="12.75">
      <c r="A427" s="3">
        <v>5</v>
      </c>
      <c r="B427" s="4">
        <v>161</v>
      </c>
      <c r="C427" s="3">
        <v>2</v>
      </c>
      <c r="D427" s="3">
        <v>1</v>
      </c>
      <c r="E427" s="5">
        <v>-7.86589893118661</v>
      </c>
      <c r="F427" s="5">
        <v>-18.230263092949233</v>
      </c>
      <c r="G427" s="5">
        <v>-0.8059133754552728</v>
      </c>
      <c r="H427" s="3">
        <v>114</v>
      </c>
      <c r="I427" s="3">
        <v>96</v>
      </c>
      <c r="J427" s="6">
        <f t="shared" si="10"/>
      </c>
      <c r="K427" s="6">
        <f t="shared" si="9"/>
      </c>
      <c r="L427" s="6">
        <f t="shared" si="9"/>
      </c>
      <c r="M427" s="6">
        <f t="shared" si="9"/>
      </c>
      <c r="N427" s="6">
        <f t="shared" si="9"/>
      </c>
      <c r="O427" s="6">
        <f t="shared" si="9"/>
      </c>
      <c r="P427" s="6">
        <f t="shared" si="9"/>
      </c>
      <c r="Q427" s="6"/>
    </row>
    <row r="428" spans="1:17" ht="12.75">
      <c r="A428" s="3">
        <v>6</v>
      </c>
      <c r="B428" s="4">
        <v>162</v>
      </c>
      <c r="C428" s="3">
        <v>1</v>
      </c>
      <c r="D428" s="3">
        <v>3</v>
      </c>
      <c r="E428" s="5">
        <v>-4.500409096370419</v>
      </c>
      <c r="F428" s="5">
        <v>-2.3520849631007197</v>
      </c>
      <c r="G428" s="5">
        <v>-0.7586386564421884</v>
      </c>
      <c r="H428" s="3">
        <v>192</v>
      </c>
      <c r="I428" s="3"/>
      <c r="J428" s="6" t="str">
        <f t="shared" si="10"/>
        <v>SSS</v>
      </c>
      <c r="K428" s="6" t="str">
        <f t="shared" si="9"/>
        <v>SSS</v>
      </c>
      <c r="L428" s="6" t="str">
        <f t="shared" si="9"/>
        <v>SSS</v>
      </c>
      <c r="M428" s="6" t="str">
        <f t="shared" si="9"/>
        <v>SSS</v>
      </c>
      <c r="N428" s="6" t="str">
        <f t="shared" si="9"/>
        <v>SSS</v>
      </c>
      <c r="O428" s="6" t="str">
        <f t="shared" si="9"/>
        <v>SSS</v>
      </c>
      <c r="P428" s="6" t="str">
        <f t="shared" si="9"/>
        <v>SSS</v>
      </c>
      <c r="Q428" s="6"/>
    </row>
    <row r="429" spans="1:17" ht="12.75">
      <c r="A429" s="3">
        <v>6</v>
      </c>
      <c r="B429" s="4">
        <v>163</v>
      </c>
      <c r="C429" s="3">
        <v>2</v>
      </c>
      <c r="D429" s="3">
        <v>1</v>
      </c>
      <c r="E429" s="5">
        <v>-5.992270865225298</v>
      </c>
      <c r="F429" s="5">
        <v>-1.5768493268408328</v>
      </c>
      <c r="G429" s="5">
        <v>-0.8166079571258249</v>
      </c>
      <c r="H429" s="3">
        <v>188</v>
      </c>
      <c r="I429" s="3">
        <v>144</v>
      </c>
      <c r="J429" s="6">
        <f t="shared" si="10"/>
      </c>
      <c r="K429" s="6">
        <f t="shared" si="9"/>
      </c>
      <c r="L429" s="6">
        <f t="shared" si="9"/>
      </c>
      <c r="M429" s="6">
        <f t="shared" si="9"/>
      </c>
      <c r="N429" s="6">
        <f t="shared" si="9"/>
      </c>
      <c r="O429" s="6">
        <f t="shared" si="9"/>
      </c>
      <c r="P429" s="6">
        <f t="shared" si="9"/>
      </c>
      <c r="Q429" s="6"/>
    </row>
    <row r="430" spans="1:17" ht="12.75">
      <c r="A430" s="3">
        <v>6</v>
      </c>
      <c r="B430" s="4">
        <v>164</v>
      </c>
      <c r="C430" s="3">
        <v>2</v>
      </c>
      <c r="D430" s="3">
        <v>3</v>
      </c>
      <c r="E430" s="5">
        <v>-5.07030094177416</v>
      </c>
      <c r="F430" s="5">
        <v>-4.812863087675449</v>
      </c>
      <c r="G430" s="5">
        <v>-0.843536267867143</v>
      </c>
      <c r="H430" s="3">
        <v>158</v>
      </c>
      <c r="I430" s="3"/>
      <c r="J430" s="6" t="str">
        <f t="shared" si="10"/>
        <v>SSS</v>
      </c>
      <c r="K430" s="6" t="str">
        <f t="shared" si="9"/>
        <v>SSS</v>
      </c>
      <c r="L430" s="6" t="str">
        <f t="shared" si="9"/>
        <v>SSS</v>
      </c>
      <c r="M430" s="6" t="str">
        <f t="shared" si="9"/>
        <v>SSS</v>
      </c>
      <c r="N430" s="6" t="str">
        <f t="shared" si="9"/>
        <v>SSS</v>
      </c>
      <c r="O430" s="6" t="str">
        <f t="shared" si="9"/>
        <v>SSS</v>
      </c>
      <c r="P430" s="6" t="str">
        <f t="shared" si="9"/>
        <v>SSS</v>
      </c>
      <c r="Q430" s="6"/>
    </row>
    <row r="431" spans="1:17" ht="12.75">
      <c r="A431" s="3">
        <v>6</v>
      </c>
      <c r="B431" s="4">
        <v>165</v>
      </c>
      <c r="C431" s="3">
        <v>2</v>
      </c>
      <c r="D431" s="3">
        <v>1</v>
      </c>
      <c r="E431" s="5">
        <v>-6.504941212863196</v>
      </c>
      <c r="F431" s="5">
        <v>-4.315566764844593</v>
      </c>
      <c r="G431" s="5">
        <v>-1.0292613849051981</v>
      </c>
      <c r="H431" s="3">
        <v>191</v>
      </c>
      <c r="I431" s="3">
        <v>142</v>
      </c>
      <c r="J431" s="6">
        <f t="shared" si="10"/>
      </c>
      <c r="K431" s="6">
        <f t="shared" si="9"/>
      </c>
      <c r="L431" s="6">
        <f t="shared" si="9"/>
      </c>
      <c r="M431" s="6">
        <f t="shared" si="9"/>
      </c>
      <c r="N431" s="6">
        <f t="shared" si="9"/>
      </c>
      <c r="O431" s="6">
        <f t="shared" si="9"/>
      </c>
      <c r="P431" s="6">
        <f t="shared" si="9"/>
      </c>
      <c r="Q431" s="6"/>
    </row>
    <row r="432" spans="1:17" ht="12.75">
      <c r="A432" s="3">
        <v>6</v>
      </c>
      <c r="B432" s="4">
        <v>166</v>
      </c>
      <c r="C432" s="3">
        <v>2</v>
      </c>
      <c r="D432" s="3">
        <v>3</v>
      </c>
      <c r="E432" s="5">
        <v>-7.671991235110925</v>
      </c>
      <c r="F432" s="5">
        <v>-0.8208405960249529</v>
      </c>
      <c r="G432" s="5">
        <v>-0.9547768402693381</v>
      </c>
      <c r="H432" s="3">
        <v>209</v>
      </c>
      <c r="I432" s="3"/>
      <c r="J432" s="6" t="str">
        <f t="shared" si="10"/>
        <v>SSS</v>
      </c>
      <c r="K432" s="6" t="str">
        <f t="shared" si="9"/>
        <v>SSS</v>
      </c>
      <c r="L432" s="6" t="str">
        <f t="shared" si="9"/>
        <v>SSS</v>
      </c>
      <c r="M432" s="6" t="str">
        <f t="shared" si="9"/>
        <v>SSS</v>
      </c>
      <c r="N432" s="6" t="str">
        <f t="shared" si="9"/>
        <v>SSS</v>
      </c>
      <c r="O432" s="6" t="str">
        <f t="shared" si="9"/>
        <v>SSS</v>
      </c>
      <c r="P432" s="6" t="str">
        <f t="shared" si="9"/>
        <v>SSS</v>
      </c>
      <c r="Q432" s="6"/>
    </row>
    <row r="433" spans="1:17" ht="12.75">
      <c r="A433" s="3">
        <v>6</v>
      </c>
      <c r="B433" s="4">
        <v>167</v>
      </c>
      <c r="C433" s="3">
        <v>1</v>
      </c>
      <c r="D433" s="3">
        <v>3</v>
      </c>
      <c r="E433" s="5">
        <v>-10.332719549024405</v>
      </c>
      <c r="F433" s="5">
        <v>-0.8194577841949028</v>
      </c>
      <c r="G433" s="5">
        <v>-1.3026526081893794</v>
      </c>
      <c r="H433" s="3">
        <v>204</v>
      </c>
      <c r="I433" s="3"/>
      <c r="J433" s="6" t="str">
        <f t="shared" si="10"/>
        <v>SSS</v>
      </c>
      <c r="K433" s="6" t="str">
        <f t="shared" si="9"/>
        <v>SSS</v>
      </c>
      <c r="L433" s="6" t="str">
        <f t="shared" si="9"/>
        <v>SSS</v>
      </c>
      <c r="M433" s="6" t="str">
        <f t="shared" si="9"/>
        <v>SSS</v>
      </c>
      <c r="N433" s="6" t="str">
        <f t="shared" si="9"/>
        <v>SSS</v>
      </c>
      <c r="O433" s="6" t="str">
        <f t="shared" si="9"/>
        <v>SSS</v>
      </c>
      <c r="P433" s="6" t="str">
        <f t="shared" si="9"/>
        <v>SSS</v>
      </c>
      <c r="Q433" s="6"/>
    </row>
    <row r="434" spans="1:17" ht="12.75">
      <c r="A434" s="3">
        <v>6</v>
      </c>
      <c r="B434" s="4">
        <v>168</v>
      </c>
      <c r="C434" s="3">
        <v>2</v>
      </c>
      <c r="D434" s="3">
        <v>1</v>
      </c>
      <c r="E434" s="5">
        <v>-9.720019309010596</v>
      </c>
      <c r="F434" s="5">
        <v>-2.924109824442257</v>
      </c>
      <c r="G434" s="5">
        <v>-1.3515530133375007</v>
      </c>
      <c r="H434" s="3">
        <v>159</v>
      </c>
      <c r="I434" s="3">
        <v>124</v>
      </c>
      <c r="J434" s="6">
        <f t="shared" si="10"/>
      </c>
      <c r="K434" s="6">
        <f t="shared" si="9"/>
      </c>
      <c r="L434" s="6">
        <f t="shared" si="9"/>
      </c>
      <c r="M434" s="6">
        <f t="shared" si="9"/>
      </c>
      <c r="N434" s="6">
        <f t="shared" si="9"/>
      </c>
      <c r="O434" s="6">
        <f t="shared" si="9"/>
      </c>
      <c r="P434" s="6">
        <f t="shared" si="9"/>
      </c>
      <c r="Q434" s="6"/>
    </row>
    <row r="435" spans="1:17" ht="12.75">
      <c r="A435" s="3">
        <v>6</v>
      </c>
      <c r="B435" s="4">
        <v>169</v>
      </c>
      <c r="C435" s="3">
        <v>1</v>
      </c>
      <c r="D435" s="3">
        <v>1</v>
      </c>
      <c r="E435" s="5">
        <v>-8.30401921222028</v>
      </c>
      <c r="F435" s="5">
        <v>-4.080380605035055</v>
      </c>
      <c r="G435" s="5">
        <v>-1.1754641160377843</v>
      </c>
      <c r="H435" s="3">
        <v>178</v>
      </c>
      <c r="I435" s="3">
        <v>143</v>
      </c>
      <c r="J435" s="6">
        <f t="shared" si="10"/>
      </c>
      <c r="K435" s="6">
        <f t="shared" si="9"/>
      </c>
      <c r="L435" s="6">
        <f t="shared" si="9"/>
      </c>
      <c r="M435" s="6">
        <f t="shared" si="9"/>
      </c>
      <c r="N435" s="6">
        <f t="shared" si="9"/>
      </c>
      <c r="O435" s="6">
        <f t="shared" si="9"/>
      </c>
      <c r="P435" s="6">
        <f t="shared" si="9"/>
      </c>
      <c r="Q435" s="6"/>
    </row>
    <row r="436" spans="1:17" ht="12.75">
      <c r="A436" s="3">
        <v>6</v>
      </c>
      <c r="B436" s="4">
        <v>170</v>
      </c>
      <c r="C436" s="3">
        <v>1</v>
      </c>
      <c r="D436" s="3">
        <v>3</v>
      </c>
      <c r="E436" s="5">
        <v>-7.7291715703431345</v>
      </c>
      <c r="F436" s="5">
        <v>-5.538272397119449</v>
      </c>
      <c r="G436" s="5">
        <v>-1.206013049036546</v>
      </c>
      <c r="H436" s="3">
        <v>178</v>
      </c>
      <c r="I436" s="3"/>
      <c r="J436" s="6" t="str">
        <f t="shared" si="10"/>
        <v>SSS</v>
      </c>
      <c r="K436" s="6" t="str">
        <f t="shared" si="10"/>
        <v>SSS</v>
      </c>
      <c r="L436" s="6" t="str">
        <f t="shared" si="10"/>
        <v>SSS</v>
      </c>
      <c r="M436" s="6" t="str">
        <f t="shared" si="10"/>
        <v>SSS</v>
      </c>
      <c r="N436" s="6" t="str">
        <f t="shared" si="10"/>
        <v>SSS</v>
      </c>
      <c r="O436" s="6" t="str">
        <f t="shared" si="10"/>
        <v>SSS</v>
      </c>
      <c r="P436" s="6" t="str">
        <f t="shared" si="10"/>
        <v>SSS</v>
      </c>
      <c r="Q436" s="6"/>
    </row>
    <row r="437" spans="1:17" ht="12.75">
      <c r="A437" s="3">
        <v>6</v>
      </c>
      <c r="B437" s="4">
        <v>171</v>
      </c>
      <c r="C437" s="3">
        <v>2</v>
      </c>
      <c r="D437" s="3">
        <v>1</v>
      </c>
      <c r="E437" s="5">
        <v>-8.81997986592272</v>
      </c>
      <c r="F437" s="5">
        <v>-6.635127673425395</v>
      </c>
      <c r="G437" s="5">
        <v>-1.5260213641730973</v>
      </c>
      <c r="H437" s="3">
        <v>148</v>
      </c>
      <c r="I437" s="3">
        <v>119</v>
      </c>
      <c r="J437" s="6">
        <f t="shared" si="10"/>
      </c>
      <c r="K437" s="6">
        <f t="shared" si="10"/>
      </c>
      <c r="L437" s="6">
        <f t="shared" si="10"/>
      </c>
      <c r="M437" s="6">
        <f t="shared" si="10"/>
      </c>
      <c r="N437" s="6">
        <f t="shared" si="10"/>
      </c>
      <c r="O437" s="6">
        <f t="shared" si="10"/>
      </c>
      <c r="P437" s="6">
        <f t="shared" si="10"/>
      </c>
      <c r="Q437" s="6"/>
    </row>
    <row r="438" spans="1:17" ht="12.75">
      <c r="A438" s="3">
        <v>6</v>
      </c>
      <c r="B438" s="4">
        <v>172</v>
      </c>
      <c r="C438" s="3">
        <v>1</v>
      </c>
      <c r="D438" s="3">
        <v>3</v>
      </c>
      <c r="E438" s="5">
        <v>-10.15061282632404</v>
      </c>
      <c r="F438" s="5">
        <v>-8.368004506239608</v>
      </c>
      <c r="G438" s="5">
        <v>-1.5955873765521795</v>
      </c>
      <c r="H438" s="3">
        <v>191</v>
      </c>
      <c r="I438" s="3"/>
      <c r="J438" s="6" t="str">
        <f t="shared" si="10"/>
        <v>SSS</v>
      </c>
      <c r="K438" s="6" t="str">
        <f t="shared" si="10"/>
        <v>SSS</v>
      </c>
      <c r="L438" s="6" t="str">
        <f t="shared" si="10"/>
        <v>SSS</v>
      </c>
      <c r="M438" s="6" t="str">
        <f t="shared" si="10"/>
        <v>SSS</v>
      </c>
      <c r="N438" s="6" t="str">
        <f t="shared" si="10"/>
        <v>SSS</v>
      </c>
      <c r="O438" s="6" t="str">
        <f t="shared" si="10"/>
        <v>SSS</v>
      </c>
      <c r="P438" s="6" t="str">
        <f t="shared" si="10"/>
        <v>SSS</v>
      </c>
      <c r="Q438" s="6"/>
    </row>
    <row r="439" spans="1:17" ht="12.75">
      <c r="A439" s="3">
        <v>6</v>
      </c>
      <c r="B439" s="4">
        <v>173</v>
      </c>
      <c r="C439" s="3">
        <v>1</v>
      </c>
      <c r="D439" s="3">
        <v>1</v>
      </c>
      <c r="E439" s="5">
        <v>-12.169103671284978</v>
      </c>
      <c r="F439" s="5">
        <v>-8.483721933271992</v>
      </c>
      <c r="G439" s="5">
        <v>-1.7428534661313566</v>
      </c>
      <c r="H439" s="3">
        <v>234</v>
      </c>
      <c r="I439" s="3">
        <v>189</v>
      </c>
      <c r="J439" s="6">
        <f t="shared" si="10"/>
      </c>
      <c r="K439" s="6">
        <f t="shared" si="10"/>
      </c>
      <c r="L439" s="6">
        <f t="shared" si="10"/>
      </c>
      <c r="M439" s="6">
        <f t="shared" si="10"/>
      </c>
      <c r="N439" s="6">
        <f t="shared" si="10"/>
      </c>
      <c r="O439" s="6">
        <f t="shared" si="10"/>
      </c>
      <c r="P439" s="6">
        <f t="shared" si="10"/>
      </c>
      <c r="Q439" s="6"/>
    </row>
    <row r="440" spans="1:17" ht="12.75">
      <c r="A440" s="3">
        <v>6</v>
      </c>
      <c r="B440" s="4">
        <v>174</v>
      </c>
      <c r="C440" s="3">
        <v>1</v>
      </c>
      <c r="D440" s="3">
        <v>3</v>
      </c>
      <c r="E440" s="5">
        <v>-12.616750536646338</v>
      </c>
      <c r="F440" s="5">
        <v>-6.4138090257969465</v>
      </c>
      <c r="G440" s="5">
        <v>-1.753723782002194</v>
      </c>
      <c r="H440" s="3">
        <v>227</v>
      </c>
      <c r="I440" s="3"/>
      <c r="J440" s="6" t="str">
        <f t="shared" si="10"/>
        <v>SSS</v>
      </c>
      <c r="K440" s="6" t="str">
        <f t="shared" si="10"/>
        <v>SSS</v>
      </c>
      <c r="L440" s="6" t="str">
        <f t="shared" si="10"/>
        <v>SSS</v>
      </c>
      <c r="M440" s="6" t="str">
        <f t="shared" si="10"/>
        <v>SSS</v>
      </c>
      <c r="N440" s="6" t="str">
        <f t="shared" si="10"/>
        <v>SSS</v>
      </c>
      <c r="O440" s="6" t="str">
        <f t="shared" si="10"/>
        <v>SSS</v>
      </c>
      <c r="P440" s="6" t="str">
        <f t="shared" si="10"/>
        <v>SSS</v>
      </c>
      <c r="Q440" s="6"/>
    </row>
    <row r="441" spans="1:17" ht="12.75">
      <c r="A441" s="3">
        <v>6</v>
      </c>
      <c r="B441" s="4">
        <v>175</v>
      </c>
      <c r="C441" s="3">
        <v>2</v>
      </c>
      <c r="D441" s="3">
        <v>1</v>
      </c>
      <c r="E441" s="5">
        <v>-11.692973251987736</v>
      </c>
      <c r="F441" s="5">
        <v>-5.071475843788391</v>
      </c>
      <c r="G441" s="5">
        <v>-1.8236416292476583</v>
      </c>
      <c r="H441" s="3">
        <v>152</v>
      </c>
      <c r="I441" s="3">
        <v>116</v>
      </c>
      <c r="J441" s="6">
        <f t="shared" si="10"/>
      </c>
      <c r="K441" s="6">
        <f t="shared" si="10"/>
      </c>
      <c r="L441" s="6">
        <f t="shared" si="10"/>
      </c>
      <c r="M441" s="6">
        <f t="shared" si="10"/>
      </c>
      <c r="N441" s="6">
        <f t="shared" si="10"/>
      </c>
      <c r="O441" s="6">
        <f t="shared" si="10"/>
      </c>
      <c r="P441" s="6">
        <f t="shared" si="10"/>
      </c>
      <c r="Q441" s="6"/>
    </row>
    <row r="442" spans="1:17" ht="12.75">
      <c r="A442" s="3">
        <v>6</v>
      </c>
      <c r="B442" s="4">
        <v>176</v>
      </c>
      <c r="C442" s="3">
        <v>2</v>
      </c>
      <c r="D442" s="3">
        <v>3</v>
      </c>
      <c r="E442" s="5">
        <v>-11.59394945903186</v>
      </c>
      <c r="F442" s="5">
        <v>-2.399168259873717</v>
      </c>
      <c r="G442" s="5">
        <v>-1.5519384357553134</v>
      </c>
      <c r="H442" s="3">
        <v>116</v>
      </c>
      <c r="I442" s="3"/>
      <c r="J442" s="6" t="str">
        <f t="shared" si="10"/>
        <v>SSS</v>
      </c>
      <c r="K442" s="6" t="str">
        <f t="shared" si="10"/>
        <v>SSS</v>
      </c>
      <c r="L442" s="6" t="str">
        <f t="shared" si="10"/>
        <v>SSS</v>
      </c>
      <c r="M442" s="6" t="str">
        <f t="shared" si="10"/>
        <v>SSS</v>
      </c>
      <c r="N442" s="6" t="str">
        <f t="shared" si="10"/>
        <v>SSS</v>
      </c>
      <c r="O442" s="6" t="str">
        <f t="shared" si="10"/>
        <v>SSS</v>
      </c>
      <c r="P442" s="6" t="str">
        <f t="shared" si="10"/>
        <v>SSS</v>
      </c>
      <c r="Q442" s="6"/>
    </row>
    <row r="443" spans="1:17" ht="12.75">
      <c r="A443" s="3">
        <v>6</v>
      </c>
      <c r="B443" s="4">
        <v>177</v>
      </c>
      <c r="C443" s="3">
        <v>1</v>
      </c>
      <c r="D443" s="3">
        <v>1</v>
      </c>
      <c r="E443" s="5">
        <v>-13.720623284231044</v>
      </c>
      <c r="F443" s="5">
        <v>-1.8628584288366257</v>
      </c>
      <c r="G443" s="5">
        <v>-1.5710642966240087</v>
      </c>
      <c r="H443" s="3">
        <v>268</v>
      </c>
      <c r="I443" s="3">
        <v>231</v>
      </c>
      <c r="J443" s="6">
        <f t="shared" si="10"/>
      </c>
      <c r="K443" s="6">
        <f t="shared" si="10"/>
      </c>
      <c r="L443" s="6">
        <f t="shared" si="10"/>
      </c>
      <c r="M443" s="6">
        <f t="shared" si="10"/>
      </c>
      <c r="N443" s="6">
        <f t="shared" si="10"/>
      </c>
      <c r="O443" s="6">
        <f t="shared" si="10"/>
      </c>
      <c r="P443" s="6">
        <f t="shared" si="10"/>
      </c>
      <c r="Q443" s="6"/>
    </row>
    <row r="444" spans="1:17" ht="12.75">
      <c r="A444" s="3">
        <v>6</v>
      </c>
      <c r="B444" s="4">
        <v>178</v>
      </c>
      <c r="C444" s="3">
        <v>1</v>
      </c>
      <c r="D444" s="3">
        <v>3</v>
      </c>
      <c r="E444" s="5">
        <v>-15.194691089848524</v>
      </c>
      <c r="F444" s="5">
        <v>-1.2330795126022438</v>
      </c>
      <c r="G444" s="5">
        <v>-1.645480609502471</v>
      </c>
      <c r="H444" s="3">
        <v>152</v>
      </c>
      <c r="I444" s="3"/>
      <c r="J444" s="6" t="str">
        <f t="shared" si="10"/>
        <v>SSS</v>
      </c>
      <c r="K444" s="6" t="str">
        <f t="shared" si="10"/>
        <v>SSS</v>
      </c>
      <c r="L444" s="6" t="str">
        <f t="shared" si="10"/>
        <v>SSS</v>
      </c>
      <c r="M444" s="6" t="str">
        <f t="shared" si="10"/>
        <v>SSS</v>
      </c>
      <c r="N444" s="6" t="str">
        <f t="shared" si="10"/>
        <v>SSS</v>
      </c>
      <c r="O444" s="6" t="str">
        <f t="shared" si="10"/>
        <v>SSS</v>
      </c>
      <c r="P444" s="6" t="str">
        <f t="shared" si="10"/>
        <v>SSS</v>
      </c>
      <c r="Q444" s="6"/>
    </row>
    <row r="445" spans="1:17" ht="12.75">
      <c r="A445" s="3">
        <v>6</v>
      </c>
      <c r="B445" s="4">
        <v>179</v>
      </c>
      <c r="C445" s="3">
        <v>2</v>
      </c>
      <c r="D445" s="3">
        <v>3</v>
      </c>
      <c r="E445" s="5">
        <v>-15.362058556056565</v>
      </c>
      <c r="F445" s="5">
        <v>-3.3202439698214277</v>
      </c>
      <c r="G445" s="5">
        <v>-1.8690521746687032</v>
      </c>
      <c r="H445" s="3">
        <v>128</v>
      </c>
      <c r="I445" s="3"/>
      <c r="J445" s="6" t="str">
        <f t="shared" si="10"/>
        <v>SSS</v>
      </c>
      <c r="K445" s="6" t="str">
        <f t="shared" si="10"/>
        <v>SSS</v>
      </c>
      <c r="L445" s="6" t="str">
        <f t="shared" si="10"/>
        <v>SSS</v>
      </c>
      <c r="M445" s="6" t="str">
        <f t="shared" si="10"/>
        <v>SSS</v>
      </c>
      <c r="N445" s="6" t="str">
        <f t="shared" si="10"/>
        <v>SSS</v>
      </c>
      <c r="O445" s="6" t="str">
        <f t="shared" si="10"/>
        <v>SSS</v>
      </c>
      <c r="P445" s="6" t="str">
        <f t="shared" si="10"/>
        <v>SSS</v>
      </c>
      <c r="Q445" s="6"/>
    </row>
    <row r="446" spans="1:17" ht="12.75">
      <c r="A446" s="3">
        <v>6</v>
      </c>
      <c r="B446" s="4">
        <v>180</v>
      </c>
      <c r="C446" s="3">
        <v>2</v>
      </c>
      <c r="D446" s="3">
        <v>1</v>
      </c>
      <c r="E446" s="5">
        <v>-13.69239509944166</v>
      </c>
      <c r="F446" s="5">
        <v>-7.53930975582681</v>
      </c>
      <c r="G446" s="5">
        <v>-1.8975355007283436</v>
      </c>
      <c r="H446" s="3">
        <v>162</v>
      </c>
      <c r="I446" s="3">
        <v>127</v>
      </c>
      <c r="J446" s="6">
        <f t="shared" si="10"/>
      </c>
      <c r="K446" s="6">
        <f t="shared" si="10"/>
      </c>
      <c r="L446" s="6">
        <f t="shared" si="10"/>
      </c>
      <c r="M446" s="6">
        <f t="shared" si="10"/>
      </c>
      <c r="N446" s="6">
        <f t="shared" si="10"/>
      </c>
      <c r="O446" s="6">
        <f t="shared" si="10"/>
      </c>
      <c r="P446" s="6">
        <f t="shared" si="10"/>
      </c>
      <c r="Q446" s="6"/>
    </row>
    <row r="447" spans="1:17" ht="12.75">
      <c r="A447" s="3">
        <v>6</v>
      </c>
      <c r="B447" s="4">
        <v>181</v>
      </c>
      <c r="C447" s="3">
        <v>1</v>
      </c>
      <c r="D447" s="3">
        <v>3</v>
      </c>
      <c r="E447" s="5">
        <v>-13.214834111146674</v>
      </c>
      <c r="F447" s="5">
        <v>-11.83278877629919</v>
      </c>
      <c r="G447" s="5">
        <v>-1.8848569191078408</v>
      </c>
      <c r="H447" s="3">
        <v>204</v>
      </c>
      <c r="I447" s="3"/>
      <c r="J447" s="6" t="str">
        <f t="shared" si="10"/>
        <v>SSS</v>
      </c>
      <c r="K447" s="6" t="str">
        <f t="shared" si="10"/>
        <v>SSS</v>
      </c>
      <c r="L447" s="6" t="str">
        <f t="shared" si="10"/>
        <v>SSS</v>
      </c>
      <c r="M447" s="6" t="str">
        <f t="shared" si="10"/>
        <v>SSS</v>
      </c>
      <c r="N447" s="6" t="str">
        <f t="shared" si="10"/>
        <v>SSS</v>
      </c>
      <c r="O447" s="6" t="str">
        <f t="shared" si="10"/>
        <v>SSS</v>
      </c>
      <c r="P447" s="6" t="str">
        <f t="shared" si="10"/>
        <v>SSS</v>
      </c>
      <c r="Q447" s="6"/>
    </row>
    <row r="448" spans="1:17" ht="12.75">
      <c r="A448" s="3">
        <v>6</v>
      </c>
      <c r="B448" s="4">
        <v>182</v>
      </c>
      <c r="C448" s="3">
        <v>2</v>
      </c>
      <c r="D448" s="3">
        <v>3</v>
      </c>
      <c r="E448" s="5">
        <v>-15.051380750282974</v>
      </c>
      <c r="F448" s="5">
        <v>-13.19296023635873</v>
      </c>
      <c r="G448" s="5">
        <v>-1.8879393724953921</v>
      </c>
      <c r="H448" s="3">
        <v>207</v>
      </c>
      <c r="I448" s="3"/>
      <c r="J448" s="6" t="str">
        <f t="shared" si="10"/>
        <v>SSS</v>
      </c>
      <c r="K448" s="6" t="str">
        <f t="shared" si="10"/>
        <v>SSS</v>
      </c>
      <c r="L448" s="6" t="str">
        <f t="shared" si="10"/>
        <v>SSS</v>
      </c>
      <c r="M448" s="6" t="str">
        <f t="shared" si="10"/>
        <v>SSS</v>
      </c>
      <c r="N448" s="6" t="str">
        <f t="shared" si="10"/>
        <v>SSS</v>
      </c>
      <c r="O448" s="6" t="str">
        <f t="shared" si="10"/>
        <v>SSS</v>
      </c>
      <c r="P448" s="6" t="str">
        <f t="shared" si="10"/>
        <v>SSS</v>
      </c>
      <c r="Q448" s="6"/>
    </row>
    <row r="449" spans="1:17" ht="12.75">
      <c r="A449" s="3">
        <v>6</v>
      </c>
      <c r="B449" s="4">
        <v>183</v>
      </c>
      <c r="C449" s="3">
        <v>1</v>
      </c>
      <c r="D449" s="3">
        <v>1</v>
      </c>
      <c r="E449" s="5">
        <v>-15.603111944906846</v>
      </c>
      <c r="F449" s="5">
        <v>-9.239236970023345</v>
      </c>
      <c r="G449" s="5">
        <v>-2.0082514618872924</v>
      </c>
      <c r="H449" s="3">
        <v>199</v>
      </c>
      <c r="I449" s="3">
        <v>145</v>
      </c>
      <c r="J449" s="6">
        <f t="shared" si="10"/>
      </c>
      <c r="K449" s="6">
        <f t="shared" si="10"/>
      </c>
      <c r="L449" s="6">
        <f t="shared" si="10"/>
      </c>
      <c r="M449" s="6">
        <f t="shared" si="10"/>
      </c>
      <c r="N449" s="6">
        <f t="shared" si="10"/>
      </c>
      <c r="O449" s="6">
        <f t="shared" si="10"/>
      </c>
      <c r="P449" s="6">
        <f t="shared" si="10"/>
      </c>
      <c r="Q449" s="6"/>
    </row>
    <row r="450" spans="1:17" ht="12.75">
      <c r="A450" s="3">
        <v>6</v>
      </c>
      <c r="B450" s="4">
        <v>184</v>
      </c>
      <c r="C450" s="3">
        <v>2</v>
      </c>
      <c r="D450" s="3">
        <v>3</v>
      </c>
      <c r="E450" s="5">
        <v>-17.06139639046508</v>
      </c>
      <c r="F450" s="5">
        <v>-8.679683173760626</v>
      </c>
      <c r="G450" s="5">
        <v>-2.1193513851341037</v>
      </c>
      <c r="H450" s="3">
        <v>105</v>
      </c>
      <c r="I450" s="3"/>
      <c r="J450" s="6" t="str">
        <f t="shared" si="10"/>
        <v>SSS</v>
      </c>
      <c r="K450" s="6" t="str">
        <f t="shared" si="10"/>
        <v>SSS</v>
      </c>
      <c r="L450" s="6" t="str">
        <f t="shared" si="10"/>
        <v>SSS</v>
      </c>
      <c r="M450" s="6" t="str">
        <f t="shared" si="10"/>
        <v>SSS</v>
      </c>
      <c r="N450" s="6" t="str">
        <f t="shared" si="10"/>
        <v>SSS</v>
      </c>
      <c r="O450" s="6" t="str">
        <f t="shared" si="10"/>
        <v>SSS</v>
      </c>
      <c r="P450" s="6" t="str">
        <f t="shared" si="10"/>
        <v>SSS</v>
      </c>
      <c r="Q450" s="6"/>
    </row>
    <row r="451" spans="1:17" ht="12.75">
      <c r="A451" s="3">
        <v>6</v>
      </c>
      <c r="B451" s="4">
        <v>185</v>
      </c>
      <c r="C451" s="3">
        <v>2</v>
      </c>
      <c r="D451" s="3">
        <v>1</v>
      </c>
      <c r="E451" s="5">
        <v>-18.72292638701215</v>
      </c>
      <c r="F451" s="5">
        <v>-8.520128579240712</v>
      </c>
      <c r="G451" s="5">
        <v>-2.1072726108360764</v>
      </c>
      <c r="H451" s="3">
        <v>154</v>
      </c>
      <c r="I451" s="3">
        <v>112</v>
      </c>
      <c r="J451" s="6">
        <f t="shared" si="10"/>
      </c>
      <c r="K451" s="6">
        <f t="shared" si="10"/>
      </c>
      <c r="L451" s="6">
        <f t="shared" si="10"/>
      </c>
      <c r="M451" s="6">
        <f t="shared" si="10"/>
      </c>
      <c r="N451" s="6">
        <f t="shared" si="10"/>
      </c>
      <c r="O451" s="6">
        <f t="shared" si="10"/>
      </c>
      <c r="P451" s="6">
        <f t="shared" si="10"/>
      </c>
      <c r="Q451" s="6"/>
    </row>
    <row r="452" spans="1:17" ht="12.75">
      <c r="A452" s="3">
        <v>6</v>
      </c>
      <c r="B452" s="4">
        <v>186</v>
      </c>
      <c r="C452" s="3">
        <v>1</v>
      </c>
      <c r="D452" s="3">
        <v>1</v>
      </c>
      <c r="E452" s="5">
        <v>-16.586483542086665</v>
      </c>
      <c r="F452" s="5">
        <v>-4.8548909323627045</v>
      </c>
      <c r="G452" s="5">
        <v>-1.7622698239450505</v>
      </c>
      <c r="H452" s="3">
        <v>197</v>
      </c>
      <c r="I452" s="3">
        <v>163</v>
      </c>
      <c r="J452" s="6">
        <f t="shared" si="10"/>
      </c>
      <c r="K452" s="6">
        <f t="shared" si="10"/>
      </c>
      <c r="L452" s="6">
        <f t="shared" si="10"/>
      </c>
      <c r="M452" s="6">
        <f t="shared" si="10"/>
      </c>
      <c r="N452" s="6">
        <f t="shared" si="10"/>
      </c>
      <c r="O452" s="6">
        <f t="shared" si="10"/>
      </c>
      <c r="P452" s="6">
        <f t="shared" si="10"/>
      </c>
      <c r="Q452" s="6"/>
    </row>
    <row r="453" spans="1:17" ht="12.75">
      <c r="A453" s="3">
        <v>6</v>
      </c>
      <c r="B453" s="4">
        <v>187</v>
      </c>
      <c r="C453" s="3">
        <v>2</v>
      </c>
      <c r="D453" s="3">
        <v>3</v>
      </c>
      <c r="E453" s="5">
        <v>-17.198439712265635</v>
      </c>
      <c r="F453" s="5">
        <v>-2.9786469579801342</v>
      </c>
      <c r="G453" s="5">
        <v>-1.72932420781914</v>
      </c>
      <c r="H453" s="3">
        <v>184</v>
      </c>
      <c r="I453" s="3"/>
      <c r="J453" s="6" t="str">
        <f t="shared" si="10"/>
        <v>SSS</v>
      </c>
      <c r="K453" s="6" t="str">
        <f t="shared" si="10"/>
        <v>SSS</v>
      </c>
      <c r="L453" s="6" t="str">
        <f t="shared" si="10"/>
        <v>SSS</v>
      </c>
      <c r="M453" s="6" t="str">
        <f t="shared" si="10"/>
        <v>SSS</v>
      </c>
      <c r="N453" s="6" t="str">
        <f t="shared" si="10"/>
        <v>SSS</v>
      </c>
      <c r="O453" s="6" t="str">
        <f t="shared" si="10"/>
        <v>SSS</v>
      </c>
      <c r="P453" s="6" t="str">
        <f t="shared" si="10"/>
        <v>SSS</v>
      </c>
      <c r="Q453" s="6"/>
    </row>
    <row r="454" spans="1:17" ht="12.75">
      <c r="A454" s="3">
        <v>6</v>
      </c>
      <c r="B454" s="4">
        <v>188</v>
      </c>
      <c r="C454" s="3">
        <v>1</v>
      </c>
      <c r="D454" s="3">
        <v>1</v>
      </c>
      <c r="E454" s="5">
        <v>-18.871440157607925</v>
      </c>
      <c r="F454" s="5">
        <v>-4.05637060142693</v>
      </c>
      <c r="G454" s="5">
        <v>-1.6815849725951972</v>
      </c>
      <c r="H454" s="3">
        <v>261</v>
      </c>
      <c r="I454" s="3">
        <v>215</v>
      </c>
      <c r="J454" s="6">
        <f t="shared" si="10"/>
      </c>
      <c r="K454" s="6">
        <f t="shared" si="10"/>
      </c>
      <c r="L454" s="6">
        <f t="shared" si="10"/>
      </c>
      <c r="M454" s="6">
        <f t="shared" si="10"/>
      </c>
      <c r="N454" s="6">
        <f t="shared" si="10"/>
      </c>
      <c r="O454" s="6">
        <f t="shared" si="10"/>
      </c>
      <c r="P454" s="6">
        <f t="shared" si="10"/>
      </c>
      <c r="Q454" s="6"/>
    </row>
    <row r="455" spans="1:17" ht="12.75">
      <c r="A455" s="3">
        <v>6</v>
      </c>
      <c r="B455" s="4">
        <v>189</v>
      </c>
      <c r="C455" s="3">
        <v>1</v>
      </c>
      <c r="D455" s="3">
        <v>1</v>
      </c>
      <c r="E455" s="5">
        <v>-19.367578155340627</v>
      </c>
      <c r="F455" s="5">
        <v>-1.9727136853548901</v>
      </c>
      <c r="G455" s="5">
        <v>-1.6966847669508769</v>
      </c>
      <c r="H455" s="3">
        <v>214</v>
      </c>
      <c r="I455" s="3">
        <v>164</v>
      </c>
      <c r="J455" s="6">
        <f t="shared" si="10"/>
      </c>
      <c r="K455" s="6">
        <f t="shared" si="10"/>
      </c>
      <c r="L455" s="6">
        <f t="shared" si="10"/>
      </c>
      <c r="M455" s="6">
        <f t="shared" si="10"/>
      </c>
      <c r="N455" s="6">
        <f t="shared" si="10"/>
      </c>
      <c r="O455" s="6">
        <f t="shared" si="10"/>
      </c>
      <c r="P455" s="6">
        <f t="shared" si="10"/>
      </c>
      <c r="Q455" s="6"/>
    </row>
    <row r="456" spans="1:17" ht="12.75">
      <c r="A456" s="3">
        <v>6</v>
      </c>
      <c r="B456" s="4">
        <v>190</v>
      </c>
      <c r="C456" s="3">
        <v>2</v>
      </c>
      <c r="D456" s="3">
        <v>3</v>
      </c>
      <c r="E456" s="5">
        <v>-21.074788442873388</v>
      </c>
      <c r="F456" s="5">
        <v>-2.2662156938287583</v>
      </c>
      <c r="G456" s="5">
        <v>-1.7256575471405158</v>
      </c>
      <c r="H456" s="3">
        <v>143</v>
      </c>
      <c r="I456" s="3"/>
      <c r="J456" s="6" t="str">
        <f t="shared" si="10"/>
        <v>SSS</v>
      </c>
      <c r="K456" s="6" t="str">
        <f t="shared" si="10"/>
        <v>SSS</v>
      </c>
      <c r="L456" s="6" t="str">
        <f t="shared" si="10"/>
        <v>SSS</v>
      </c>
      <c r="M456" s="6" t="str">
        <f t="shared" si="10"/>
        <v>SSS</v>
      </c>
      <c r="N456" s="6" t="str">
        <f t="shared" si="10"/>
        <v>SSS</v>
      </c>
      <c r="O456" s="6" t="str">
        <f t="shared" si="10"/>
        <v>SSS</v>
      </c>
      <c r="P456" s="6" t="str">
        <f t="shared" si="10"/>
        <v>SSS</v>
      </c>
      <c r="Q456" s="6"/>
    </row>
    <row r="457" spans="1:17" ht="12.75">
      <c r="A457" s="3">
        <v>6</v>
      </c>
      <c r="B457" s="4">
        <v>191</v>
      </c>
      <c r="C457" s="3">
        <v>2</v>
      </c>
      <c r="D457" s="3">
        <v>1</v>
      </c>
      <c r="E457" s="5">
        <v>-20.52430362642525</v>
      </c>
      <c r="F457" s="5">
        <v>-4.4805467195070525</v>
      </c>
      <c r="G457" s="5">
        <v>-1.846365261417456</v>
      </c>
      <c r="H457" s="3">
        <v>140</v>
      </c>
      <c r="I457" s="3">
        <v>110</v>
      </c>
      <c r="J457" s="6">
        <f t="shared" si="10"/>
      </c>
      <c r="K457" s="6">
        <f t="shared" si="10"/>
      </c>
      <c r="L457" s="6">
        <f t="shared" si="10"/>
      </c>
      <c r="M457" s="6">
        <f t="shared" si="10"/>
      </c>
      <c r="N457" s="6">
        <f t="shared" si="10"/>
      </c>
      <c r="O457" s="6">
        <f t="shared" si="10"/>
      </c>
      <c r="P457" s="6">
        <f t="shared" si="10"/>
      </c>
      <c r="Q457" s="6"/>
    </row>
    <row r="458" spans="1:17" ht="12.75">
      <c r="A458" s="3">
        <v>7</v>
      </c>
      <c r="B458" s="4">
        <v>192</v>
      </c>
      <c r="C458" s="3">
        <v>2</v>
      </c>
      <c r="D458" s="3">
        <v>1</v>
      </c>
      <c r="E458" s="5">
        <v>-3.110302990276295</v>
      </c>
      <c r="F458" s="5">
        <v>0.5154823556211678</v>
      </c>
      <c r="G458" s="5">
        <v>-0.5029030024450984</v>
      </c>
      <c r="H458" s="3">
        <v>152</v>
      </c>
      <c r="I458" s="3">
        <v>120</v>
      </c>
      <c r="J458" s="6">
        <f t="shared" si="10"/>
      </c>
      <c r="K458" s="6">
        <f t="shared" si="10"/>
      </c>
      <c r="L458" s="6">
        <f t="shared" si="10"/>
      </c>
      <c r="M458" s="6">
        <f t="shared" si="10"/>
      </c>
      <c r="N458" s="6">
        <f t="shared" si="10"/>
      </c>
      <c r="O458" s="6">
        <f t="shared" si="10"/>
      </c>
      <c r="P458" s="6">
        <f t="shared" si="10"/>
      </c>
      <c r="Q458" s="6"/>
    </row>
    <row r="459" spans="1:17" ht="12.75">
      <c r="A459" s="3">
        <v>7</v>
      </c>
      <c r="B459" s="4">
        <v>193</v>
      </c>
      <c r="C459" s="3">
        <v>1</v>
      </c>
      <c r="D459" s="3">
        <v>1</v>
      </c>
      <c r="E459" s="5">
        <v>-5.154132212815024</v>
      </c>
      <c r="F459" s="5">
        <v>1.3793131290570046</v>
      </c>
      <c r="G459" s="5">
        <v>-0.5723886289677169</v>
      </c>
      <c r="H459" s="3">
        <v>228</v>
      </c>
      <c r="I459" s="3">
        <v>182</v>
      </c>
      <c r="J459" s="6">
        <f t="shared" si="10"/>
      </c>
      <c r="K459" s="6">
        <f t="shared" si="10"/>
      </c>
      <c r="L459" s="6">
        <f t="shared" si="10"/>
      </c>
      <c r="M459" s="6">
        <f t="shared" si="10"/>
      </c>
      <c r="N459" s="6">
        <f t="shared" si="10"/>
      </c>
      <c r="O459" s="6">
        <f t="shared" si="10"/>
      </c>
      <c r="P459" s="6">
        <f t="shared" si="10"/>
      </c>
      <c r="Q459" s="6"/>
    </row>
    <row r="460" spans="1:17" ht="12.75">
      <c r="A460" s="3">
        <v>7</v>
      </c>
      <c r="B460" s="4">
        <v>194</v>
      </c>
      <c r="C460" s="3">
        <v>1</v>
      </c>
      <c r="D460" s="3">
        <v>3</v>
      </c>
      <c r="E460" s="5">
        <v>-4.038327179217126</v>
      </c>
      <c r="F460" s="5">
        <v>2.329463206374127</v>
      </c>
      <c r="G460" s="5">
        <v>-0.4727231231203256</v>
      </c>
      <c r="H460" s="3">
        <v>224</v>
      </c>
      <c r="I460" s="3"/>
      <c r="J460" s="6" t="str">
        <f t="shared" si="10"/>
        <v>SSS</v>
      </c>
      <c r="K460" s="6" t="str">
        <f t="shared" si="10"/>
        <v>SSS</v>
      </c>
      <c r="L460" s="6" t="str">
        <f t="shared" si="10"/>
        <v>SSS</v>
      </c>
      <c r="M460" s="6" t="str">
        <f t="shared" si="10"/>
        <v>SSS</v>
      </c>
      <c r="N460" s="6" t="str">
        <f t="shared" si="10"/>
        <v>SSS</v>
      </c>
      <c r="O460" s="6" t="str">
        <f t="shared" si="10"/>
        <v>SSS</v>
      </c>
      <c r="P460" s="6" t="str">
        <f t="shared" si="10"/>
        <v>SSS</v>
      </c>
      <c r="Q460" s="6"/>
    </row>
    <row r="461" spans="1:17" ht="12.75">
      <c r="A461" s="3">
        <v>7</v>
      </c>
      <c r="B461" s="4">
        <v>195</v>
      </c>
      <c r="C461" s="3">
        <v>1</v>
      </c>
      <c r="D461" s="3">
        <v>1</v>
      </c>
      <c r="E461" s="5">
        <v>-5.02885149966185</v>
      </c>
      <c r="F461" s="5">
        <v>3.884758881685609</v>
      </c>
      <c r="G461" s="5">
        <v>-0.48710176713018283</v>
      </c>
      <c r="H461" s="3">
        <v>233</v>
      </c>
      <c r="I461" s="3">
        <v>195</v>
      </c>
      <c r="J461" s="6">
        <f t="shared" si="10"/>
      </c>
      <c r="K461" s="6">
        <f t="shared" si="10"/>
      </c>
      <c r="L461" s="6">
        <f t="shared" si="10"/>
      </c>
      <c r="M461" s="6">
        <f t="shared" si="10"/>
      </c>
      <c r="N461" s="6">
        <f t="shared" si="10"/>
      </c>
      <c r="O461" s="6">
        <f t="shared" si="10"/>
      </c>
      <c r="P461" s="6">
        <f t="shared" si="10"/>
      </c>
      <c r="Q461" s="6"/>
    </row>
    <row r="462" spans="1:17" ht="12.75">
      <c r="A462" s="3">
        <v>7</v>
      </c>
      <c r="B462" s="4">
        <v>196</v>
      </c>
      <c r="C462" s="3">
        <v>1</v>
      </c>
      <c r="D462" s="3">
        <v>1</v>
      </c>
      <c r="E462" s="5">
        <v>-7.469679300911265</v>
      </c>
      <c r="F462" s="5">
        <v>1.1393234287312293</v>
      </c>
      <c r="G462" s="5">
        <v>-0.8165058633192875</v>
      </c>
      <c r="H462" s="3">
        <v>233</v>
      </c>
      <c r="I462" s="3">
        <v>188</v>
      </c>
      <c r="J462" s="6">
        <f t="shared" si="10"/>
      </c>
      <c r="K462" s="6">
        <f t="shared" si="10"/>
      </c>
      <c r="L462" s="6">
        <f t="shared" si="10"/>
      </c>
      <c r="M462" s="6">
        <f t="shared" si="10"/>
      </c>
      <c r="N462" s="6">
        <f t="shared" si="10"/>
      </c>
      <c r="O462" s="6">
        <f t="shared" si="10"/>
      </c>
      <c r="P462" s="6">
        <f t="shared" si="10"/>
      </c>
      <c r="Q462" s="6"/>
    </row>
    <row r="463" spans="1:17" ht="12.75">
      <c r="A463" s="3">
        <v>7</v>
      </c>
      <c r="B463" s="4">
        <v>197</v>
      </c>
      <c r="C463" s="3">
        <v>1</v>
      </c>
      <c r="D463" s="3">
        <v>3</v>
      </c>
      <c r="E463" s="5">
        <v>-9.338283586708801</v>
      </c>
      <c r="F463" s="5">
        <v>2.5280941769199297</v>
      </c>
      <c r="G463" s="5">
        <v>-0.8924754254604601</v>
      </c>
      <c r="H463" s="3">
        <v>164</v>
      </c>
      <c r="I463" s="3"/>
      <c r="J463" s="6" t="str">
        <f t="shared" si="10"/>
        <v>SSS</v>
      </c>
      <c r="K463" s="6" t="str">
        <f t="shared" si="10"/>
        <v>SSS</v>
      </c>
      <c r="L463" s="6" t="str">
        <f t="shared" si="10"/>
        <v>SSS</v>
      </c>
      <c r="M463" s="6" t="str">
        <f t="shared" si="10"/>
        <v>SSS</v>
      </c>
      <c r="N463" s="6" t="str">
        <f t="shared" si="10"/>
        <v>SSS</v>
      </c>
      <c r="O463" s="6" t="str">
        <f t="shared" si="10"/>
        <v>SSS</v>
      </c>
      <c r="P463" s="6" t="str">
        <f t="shared" si="10"/>
        <v>SSS</v>
      </c>
      <c r="Q463" s="6"/>
    </row>
    <row r="464" spans="1:17" ht="12.75">
      <c r="A464" s="3">
        <v>7</v>
      </c>
      <c r="B464" s="4">
        <v>198</v>
      </c>
      <c r="C464" s="3">
        <v>2</v>
      </c>
      <c r="D464" s="3">
        <v>3</v>
      </c>
      <c r="E464" s="5">
        <v>-7.841776232366445</v>
      </c>
      <c r="F464" s="5">
        <v>4.182889467117711</v>
      </c>
      <c r="G464" s="5">
        <v>-0.5696269335091113</v>
      </c>
      <c r="H464" s="3">
        <v>112</v>
      </c>
      <c r="I464" s="3"/>
      <c r="J464" s="6" t="str">
        <f t="shared" si="10"/>
        <v>SSS</v>
      </c>
      <c r="K464" s="6" t="str">
        <f t="shared" si="10"/>
        <v>SSS</v>
      </c>
      <c r="L464" s="6" t="str">
        <f t="shared" si="10"/>
        <v>SSS</v>
      </c>
      <c r="M464" s="6" t="str">
        <f t="shared" si="10"/>
        <v>SSS</v>
      </c>
      <c r="N464" s="6" t="str">
        <f t="shared" si="10"/>
        <v>SSS</v>
      </c>
      <c r="O464" s="6" t="str">
        <f t="shared" si="10"/>
        <v>SSS</v>
      </c>
      <c r="P464" s="6" t="str">
        <f t="shared" si="10"/>
        <v>SSS</v>
      </c>
      <c r="Q464" s="6"/>
    </row>
    <row r="465" spans="1:17" ht="12.75">
      <c r="A465" s="3">
        <v>7</v>
      </c>
      <c r="B465" s="4">
        <v>199</v>
      </c>
      <c r="C465" s="3">
        <v>2</v>
      </c>
      <c r="D465" s="3">
        <v>3</v>
      </c>
      <c r="E465" s="5">
        <v>-8.985518956398625</v>
      </c>
      <c r="F465" s="5">
        <v>6.1206138401501615</v>
      </c>
      <c r="G465" s="5">
        <v>-1.3258149188689266</v>
      </c>
      <c r="H465" s="3">
        <v>162</v>
      </c>
      <c r="I465" s="3"/>
      <c r="J465" s="6" t="str">
        <f t="shared" si="10"/>
        <v>SSS</v>
      </c>
      <c r="K465" s="6" t="str">
        <f t="shared" si="10"/>
        <v>SSS</v>
      </c>
      <c r="L465" s="6" t="str">
        <f t="shared" si="10"/>
        <v>SSS</v>
      </c>
      <c r="M465" s="6" t="str">
        <f t="shared" si="10"/>
        <v>SSS</v>
      </c>
      <c r="N465" s="6" t="str">
        <f t="shared" si="10"/>
        <v>SSS</v>
      </c>
      <c r="O465" s="6" t="str">
        <f t="shared" si="10"/>
        <v>SSS</v>
      </c>
      <c r="P465" s="6" t="str">
        <f t="shared" si="10"/>
        <v>SSS</v>
      </c>
      <c r="Q465" s="6"/>
    </row>
    <row r="466" spans="1:17" ht="12.75">
      <c r="A466" s="3">
        <v>7</v>
      </c>
      <c r="B466" s="4">
        <v>200</v>
      </c>
      <c r="C466" s="3">
        <v>1</v>
      </c>
      <c r="D466" s="3">
        <v>1</v>
      </c>
      <c r="E466" s="5">
        <v>-10.456058992782317</v>
      </c>
      <c r="F466" s="5">
        <v>5.786954730570264</v>
      </c>
      <c r="G466" s="5">
        <v>-1.094889330299841</v>
      </c>
      <c r="H466" s="3">
        <v>205</v>
      </c>
      <c r="I466" s="3">
        <v>167</v>
      </c>
      <c r="J466" s="6">
        <f t="shared" si="10"/>
      </c>
      <c r="K466" s="6">
        <f t="shared" si="10"/>
      </c>
      <c r="L466" s="6">
        <f t="shared" si="10"/>
      </c>
      <c r="M466" s="6">
        <f t="shared" si="10"/>
      </c>
      <c r="N466" s="6">
        <f t="shared" si="10"/>
      </c>
      <c r="O466" s="6">
        <f t="shared" si="10"/>
      </c>
      <c r="P466" s="6">
        <f t="shared" si="10"/>
      </c>
      <c r="Q466" s="6"/>
    </row>
    <row r="467" spans="1:17" ht="12.75">
      <c r="A467" s="3">
        <v>7</v>
      </c>
      <c r="B467" s="4">
        <v>201</v>
      </c>
      <c r="C467" s="3">
        <v>1</v>
      </c>
      <c r="D467" s="3">
        <v>3</v>
      </c>
      <c r="E467" s="5">
        <v>-11.38862452205288</v>
      </c>
      <c r="F467" s="5">
        <v>4.426361593715065</v>
      </c>
      <c r="G467" s="5">
        <v>-1.0491543246143142</v>
      </c>
      <c r="H467" s="3">
        <v>185</v>
      </c>
      <c r="I467" s="3"/>
      <c r="J467" s="6" t="str">
        <f t="shared" si="10"/>
        <v>SSS</v>
      </c>
      <c r="K467" s="6" t="str">
        <f t="shared" si="10"/>
        <v>SSS</v>
      </c>
      <c r="L467" s="6" t="str">
        <f t="shared" si="10"/>
        <v>SSS</v>
      </c>
      <c r="M467" s="6" t="str">
        <f t="shared" si="10"/>
        <v>SSS</v>
      </c>
      <c r="N467" s="6" t="str">
        <f t="shared" si="10"/>
        <v>SSS</v>
      </c>
      <c r="O467" s="6" t="str">
        <f t="shared" si="10"/>
        <v>SSS</v>
      </c>
      <c r="P467" s="6" t="str">
        <f t="shared" si="10"/>
        <v>SSS</v>
      </c>
      <c r="Q467" s="6"/>
    </row>
    <row r="468" spans="1:17" ht="12.75">
      <c r="A468" s="3">
        <v>7</v>
      </c>
      <c r="B468" s="4">
        <v>202</v>
      </c>
      <c r="C468" s="3">
        <v>1</v>
      </c>
      <c r="D468" s="3">
        <v>1</v>
      </c>
      <c r="E468" s="5">
        <v>-10.84452111958854</v>
      </c>
      <c r="F468" s="5">
        <v>3.130001512072453</v>
      </c>
      <c r="G468" s="5">
        <v>-1.0024675939188026</v>
      </c>
      <c r="H468" s="3">
        <v>193</v>
      </c>
      <c r="I468" s="3">
        <v>149</v>
      </c>
      <c r="J468" s="6">
        <f t="shared" si="10"/>
      </c>
      <c r="K468" s="6">
        <f t="shared" si="10"/>
      </c>
      <c r="L468" s="6">
        <f t="shared" si="10"/>
      </c>
      <c r="M468" s="6">
        <f t="shared" si="10"/>
      </c>
      <c r="N468" s="6">
        <f t="shared" si="10"/>
      </c>
      <c r="O468" s="6">
        <f t="shared" si="10"/>
      </c>
      <c r="P468" s="6">
        <f t="shared" si="10"/>
      </c>
      <c r="Q468" s="6"/>
    </row>
    <row r="469" spans="1:17" ht="12.75">
      <c r="A469" s="3">
        <v>7</v>
      </c>
      <c r="B469" s="4">
        <v>203</v>
      </c>
      <c r="C469" s="3">
        <v>1</v>
      </c>
      <c r="D469" s="3">
        <v>1</v>
      </c>
      <c r="E469" s="5">
        <v>-11.262715655344643</v>
      </c>
      <c r="F469" s="5">
        <v>0.24729518853260007</v>
      </c>
      <c r="G469" s="5">
        <v>-1.3881200817981119</v>
      </c>
      <c r="H469" s="3">
        <v>187</v>
      </c>
      <c r="I469" s="3">
        <v>161</v>
      </c>
      <c r="J469" s="6">
        <f t="shared" si="10"/>
      </c>
      <c r="K469" s="6">
        <f t="shared" si="10"/>
      </c>
      <c r="L469" s="6">
        <f t="shared" si="10"/>
      </c>
      <c r="M469" s="6">
        <f t="shared" si="10"/>
      </c>
      <c r="N469" s="6">
        <f t="shared" si="10"/>
      </c>
      <c r="O469" s="6">
        <f t="shared" si="10"/>
      </c>
      <c r="P469" s="6">
        <f t="shared" si="10"/>
      </c>
      <c r="Q469" s="6"/>
    </row>
    <row r="470" spans="1:17" ht="12.75">
      <c r="A470" s="3">
        <v>7</v>
      </c>
      <c r="B470" s="4">
        <v>204</v>
      </c>
      <c r="C470" s="3">
        <v>1</v>
      </c>
      <c r="D470" s="3">
        <v>3</v>
      </c>
      <c r="E470" s="5">
        <v>-13.211961056723405</v>
      </c>
      <c r="F470" s="5">
        <v>1.2920451795748147</v>
      </c>
      <c r="G470" s="5">
        <v>-1.498822756346605</v>
      </c>
      <c r="H470" s="3">
        <v>157</v>
      </c>
      <c r="I470" s="3"/>
      <c r="J470" s="6" t="str">
        <f t="shared" si="10"/>
        <v>SSS</v>
      </c>
      <c r="K470" s="6" t="str">
        <f t="shared" si="10"/>
        <v>SSS</v>
      </c>
      <c r="L470" s="6" t="str">
        <f aca="true" t="shared" si="11" ref="K470:P485">IF($D470=3,"SSS","")</f>
        <v>SSS</v>
      </c>
      <c r="M470" s="6" t="str">
        <f t="shared" si="11"/>
        <v>SSS</v>
      </c>
      <c r="N470" s="6" t="str">
        <f t="shared" si="11"/>
        <v>SSS</v>
      </c>
      <c r="O470" s="6" t="str">
        <f t="shared" si="11"/>
        <v>SSS</v>
      </c>
      <c r="P470" s="6" t="str">
        <f t="shared" si="11"/>
        <v>SSS</v>
      </c>
      <c r="Q470" s="6"/>
    </row>
    <row r="471" spans="1:17" ht="12.75">
      <c r="A471" s="3">
        <v>7</v>
      </c>
      <c r="B471" s="4">
        <v>205</v>
      </c>
      <c r="C471" s="3">
        <v>1</v>
      </c>
      <c r="D471" s="3">
        <v>1</v>
      </c>
      <c r="E471" s="5">
        <v>-14.016865303946604</v>
      </c>
      <c r="F471" s="5">
        <v>4.528275125241491</v>
      </c>
      <c r="G471" s="5">
        <v>-1.2905028524906346</v>
      </c>
      <c r="H471" s="3">
        <v>245</v>
      </c>
      <c r="I471" s="3">
        <v>203</v>
      </c>
      <c r="J471" s="6">
        <f aca="true" t="shared" si="12" ref="J471:P520">IF($D471=3,"SSS","")</f>
      </c>
      <c r="K471" s="6">
        <f t="shared" si="11"/>
      </c>
      <c r="L471" s="6">
        <f t="shared" si="11"/>
      </c>
      <c r="M471" s="6">
        <f t="shared" si="11"/>
      </c>
      <c r="N471" s="6">
        <f t="shared" si="11"/>
      </c>
      <c r="O471" s="6">
        <f t="shared" si="11"/>
      </c>
      <c r="P471" s="6">
        <f t="shared" si="11"/>
      </c>
      <c r="Q471" s="6"/>
    </row>
    <row r="472" spans="1:17" ht="12.75">
      <c r="A472" s="3">
        <v>7</v>
      </c>
      <c r="B472" s="4">
        <v>206</v>
      </c>
      <c r="C472" s="3">
        <v>2</v>
      </c>
      <c r="D472" s="3">
        <v>3</v>
      </c>
      <c r="E472" s="5">
        <v>-10.553388826669153</v>
      </c>
      <c r="F472" s="5">
        <v>7.663231551537392</v>
      </c>
      <c r="G472" s="5">
        <v>-1.341689925499338</v>
      </c>
      <c r="H472" s="3">
        <v>188</v>
      </c>
      <c r="I472" s="3"/>
      <c r="J472" s="6" t="str">
        <f t="shared" si="12"/>
        <v>SSS</v>
      </c>
      <c r="K472" s="6" t="str">
        <f t="shared" si="11"/>
        <v>SSS</v>
      </c>
      <c r="L472" s="6" t="str">
        <f t="shared" si="11"/>
        <v>SSS</v>
      </c>
      <c r="M472" s="6" t="str">
        <f t="shared" si="11"/>
        <v>SSS</v>
      </c>
      <c r="N472" s="6" t="str">
        <f t="shared" si="11"/>
        <v>SSS</v>
      </c>
      <c r="O472" s="6" t="str">
        <f t="shared" si="11"/>
        <v>SSS</v>
      </c>
      <c r="P472" s="6" t="str">
        <f t="shared" si="11"/>
        <v>SSS</v>
      </c>
      <c r="Q472" s="6"/>
    </row>
    <row r="473" spans="1:17" ht="12.75">
      <c r="A473" s="3">
        <v>7</v>
      </c>
      <c r="B473" s="4">
        <v>207</v>
      </c>
      <c r="C473" s="3">
        <v>2</v>
      </c>
      <c r="D473" s="3">
        <v>1</v>
      </c>
      <c r="E473" s="5">
        <v>-10.037857984475716</v>
      </c>
      <c r="F473" s="5">
        <v>8.731936453227808</v>
      </c>
      <c r="G473" s="5">
        <v>-1.1572075497833232</v>
      </c>
      <c r="H473" s="3">
        <v>192</v>
      </c>
      <c r="I473" s="3">
        <v>143</v>
      </c>
      <c r="J473" s="6">
        <f t="shared" si="12"/>
      </c>
      <c r="K473" s="6">
        <f t="shared" si="11"/>
      </c>
      <c r="L473" s="6">
        <f t="shared" si="11"/>
      </c>
      <c r="M473" s="6">
        <f t="shared" si="11"/>
      </c>
      <c r="N473" s="6">
        <f t="shared" si="11"/>
      </c>
      <c r="O473" s="6">
        <f t="shared" si="11"/>
      </c>
      <c r="P473" s="6">
        <f t="shared" si="11"/>
      </c>
      <c r="Q473" s="6"/>
    </row>
    <row r="474" spans="1:17" ht="12.75">
      <c r="A474" s="3">
        <v>7</v>
      </c>
      <c r="B474" s="4">
        <v>208</v>
      </c>
      <c r="C474" s="3">
        <v>2</v>
      </c>
      <c r="D474" s="3">
        <v>1</v>
      </c>
      <c r="E474" s="5">
        <v>-12.099135120682348</v>
      </c>
      <c r="F474" s="5">
        <v>8.60200281660785</v>
      </c>
      <c r="G474" s="5">
        <v>-1.2455253491974478</v>
      </c>
      <c r="H474" s="3">
        <v>227</v>
      </c>
      <c r="I474" s="3">
        <v>191</v>
      </c>
      <c r="J474" s="6">
        <f t="shared" si="12"/>
      </c>
      <c r="K474" s="6">
        <f t="shared" si="11"/>
      </c>
      <c r="L474" s="6">
        <f t="shared" si="11"/>
      </c>
      <c r="M474" s="6">
        <f t="shared" si="11"/>
      </c>
      <c r="N474" s="6">
        <f t="shared" si="11"/>
      </c>
      <c r="O474" s="6">
        <f t="shared" si="11"/>
      </c>
      <c r="P474" s="6">
        <f t="shared" si="11"/>
      </c>
      <c r="Q474" s="6"/>
    </row>
    <row r="475" spans="1:17" ht="12.75">
      <c r="A475" s="3">
        <v>7</v>
      </c>
      <c r="B475" s="4">
        <v>209</v>
      </c>
      <c r="C475" s="3">
        <v>2</v>
      </c>
      <c r="D475" s="3">
        <v>1</v>
      </c>
      <c r="E475" s="5">
        <v>-14.700224159391778</v>
      </c>
      <c r="F475" s="5">
        <v>8.739410589906779</v>
      </c>
      <c r="G475" s="5">
        <v>-1.5354355531405435</v>
      </c>
      <c r="H475" s="3">
        <v>116</v>
      </c>
      <c r="I475" s="3">
        <v>93</v>
      </c>
      <c r="J475" s="6">
        <f t="shared" si="12"/>
      </c>
      <c r="K475" s="6">
        <f t="shared" si="11"/>
      </c>
      <c r="L475" s="6">
        <f t="shared" si="11"/>
      </c>
      <c r="M475" s="6">
        <f t="shared" si="11"/>
      </c>
      <c r="N475" s="6">
        <f t="shared" si="11"/>
      </c>
      <c r="O475" s="6">
        <f t="shared" si="11"/>
      </c>
      <c r="P475" s="6">
        <f t="shared" si="11"/>
      </c>
      <c r="Q475" s="6"/>
    </row>
    <row r="476" spans="1:17" ht="12.75">
      <c r="A476" s="3">
        <v>7</v>
      </c>
      <c r="B476" s="4">
        <v>210</v>
      </c>
      <c r="C476" s="3">
        <v>2</v>
      </c>
      <c r="D476" s="3">
        <v>3</v>
      </c>
      <c r="E476" s="5">
        <v>-12.434494622580921</v>
      </c>
      <c r="F476" s="5">
        <v>11.645234059205775</v>
      </c>
      <c r="G476" s="5">
        <v>-1.3086411487669467</v>
      </c>
      <c r="H476" s="3">
        <v>203</v>
      </c>
      <c r="I476" s="3"/>
      <c r="J476" s="6" t="str">
        <f t="shared" si="12"/>
        <v>SSS</v>
      </c>
      <c r="K476" s="6" t="str">
        <f t="shared" si="11"/>
        <v>SSS</v>
      </c>
      <c r="L476" s="6" t="str">
        <f t="shared" si="11"/>
        <v>SSS</v>
      </c>
      <c r="M476" s="6" t="str">
        <f t="shared" si="11"/>
        <v>SSS</v>
      </c>
      <c r="N476" s="6" t="str">
        <f t="shared" si="11"/>
        <v>SSS</v>
      </c>
      <c r="O476" s="6" t="str">
        <f t="shared" si="11"/>
        <v>SSS</v>
      </c>
      <c r="P476" s="6" t="str">
        <f t="shared" si="11"/>
        <v>SSS</v>
      </c>
      <c r="Q476" s="6"/>
    </row>
    <row r="477" spans="1:17" ht="12.75">
      <c r="A477" s="3">
        <v>7</v>
      </c>
      <c r="B477" s="4">
        <v>211</v>
      </c>
      <c r="C477" s="3">
        <v>2</v>
      </c>
      <c r="D477" s="3">
        <v>3</v>
      </c>
      <c r="E477" s="5">
        <v>-14.83979247980348</v>
      </c>
      <c r="F477" s="5">
        <v>13.000875875484395</v>
      </c>
      <c r="G477" s="5">
        <v>-1.4120356014196052</v>
      </c>
      <c r="H477" s="3">
        <v>243</v>
      </c>
      <c r="I477" s="3"/>
      <c r="J477" s="6" t="str">
        <f t="shared" si="12"/>
        <v>SSS</v>
      </c>
      <c r="K477" s="6" t="str">
        <f t="shared" si="11"/>
        <v>SSS</v>
      </c>
      <c r="L477" s="6" t="str">
        <f t="shared" si="11"/>
        <v>SSS</v>
      </c>
      <c r="M477" s="6" t="str">
        <f t="shared" si="11"/>
        <v>SSS</v>
      </c>
      <c r="N477" s="6" t="str">
        <f t="shared" si="11"/>
        <v>SSS</v>
      </c>
      <c r="O477" s="6" t="str">
        <f t="shared" si="11"/>
        <v>SSS</v>
      </c>
      <c r="P477" s="6" t="str">
        <f t="shared" si="11"/>
        <v>SSS</v>
      </c>
      <c r="Q477" s="6"/>
    </row>
    <row r="478" spans="1:17" ht="12.75">
      <c r="A478" s="3">
        <v>7</v>
      </c>
      <c r="B478" s="4">
        <v>212</v>
      </c>
      <c r="C478" s="3">
        <v>2</v>
      </c>
      <c r="D478" s="3">
        <v>3</v>
      </c>
      <c r="E478" s="5">
        <v>-16.98775902348531</v>
      </c>
      <c r="F478" s="5">
        <v>13.437395397199586</v>
      </c>
      <c r="G478" s="5">
        <v>-1.4663716574910743</v>
      </c>
      <c r="H478" s="3">
        <v>167</v>
      </c>
      <c r="I478" s="3"/>
      <c r="J478" s="6" t="str">
        <f t="shared" si="12"/>
        <v>SSS</v>
      </c>
      <c r="K478" s="6" t="str">
        <f t="shared" si="11"/>
        <v>SSS</v>
      </c>
      <c r="L478" s="6" t="str">
        <f t="shared" si="11"/>
        <v>SSS</v>
      </c>
      <c r="M478" s="6" t="str">
        <f t="shared" si="11"/>
        <v>SSS</v>
      </c>
      <c r="N478" s="6" t="str">
        <f t="shared" si="11"/>
        <v>SSS</v>
      </c>
      <c r="O478" s="6" t="str">
        <f t="shared" si="11"/>
        <v>SSS</v>
      </c>
      <c r="P478" s="6" t="str">
        <f t="shared" si="11"/>
        <v>SSS</v>
      </c>
      <c r="Q478" s="6"/>
    </row>
    <row r="479" spans="1:17" ht="12.75">
      <c r="A479" s="3">
        <v>7</v>
      </c>
      <c r="B479" s="4">
        <v>213</v>
      </c>
      <c r="C479" s="3">
        <v>2</v>
      </c>
      <c r="D479" s="3">
        <v>3</v>
      </c>
      <c r="E479" s="5">
        <v>-16.88832141199082</v>
      </c>
      <c r="F479" s="5">
        <v>11.690513679528495</v>
      </c>
      <c r="G479" s="5">
        <v>-1.4232188607858698</v>
      </c>
      <c r="H479" s="3">
        <v>243</v>
      </c>
      <c r="I479" s="3"/>
      <c r="J479" s="6" t="str">
        <f t="shared" si="12"/>
        <v>SSS</v>
      </c>
      <c r="K479" s="6" t="str">
        <f t="shared" si="11"/>
        <v>SSS</v>
      </c>
      <c r="L479" s="6" t="str">
        <f t="shared" si="11"/>
        <v>SSS</v>
      </c>
      <c r="M479" s="6" t="str">
        <f t="shared" si="11"/>
        <v>SSS</v>
      </c>
      <c r="N479" s="6" t="str">
        <f t="shared" si="11"/>
        <v>SSS</v>
      </c>
      <c r="O479" s="6" t="str">
        <f t="shared" si="11"/>
        <v>SSS</v>
      </c>
      <c r="P479" s="6" t="str">
        <f t="shared" si="11"/>
        <v>SSS</v>
      </c>
      <c r="Q479" s="6"/>
    </row>
    <row r="480" spans="1:17" ht="12.75">
      <c r="A480" s="3">
        <v>7</v>
      </c>
      <c r="B480" s="4">
        <v>214</v>
      </c>
      <c r="C480" s="3">
        <v>2</v>
      </c>
      <c r="D480" s="3">
        <v>1</v>
      </c>
      <c r="E480" s="5">
        <v>-17.6846941171274</v>
      </c>
      <c r="F480" s="5">
        <v>10.506711947186705</v>
      </c>
      <c r="G480" s="5">
        <v>-1.4161049897045148</v>
      </c>
      <c r="H480" s="3">
        <v>233</v>
      </c>
      <c r="I480" s="3">
        <v>173</v>
      </c>
      <c r="J480" s="6">
        <f t="shared" si="12"/>
      </c>
      <c r="K480" s="6">
        <f t="shared" si="11"/>
      </c>
      <c r="L480" s="6">
        <f t="shared" si="11"/>
      </c>
      <c r="M480" s="6">
        <f t="shared" si="11"/>
      </c>
      <c r="N480" s="6">
        <f t="shared" si="11"/>
      </c>
      <c r="O480" s="6">
        <f t="shared" si="11"/>
      </c>
      <c r="P480" s="6">
        <f t="shared" si="11"/>
      </c>
      <c r="Q480" s="6"/>
    </row>
    <row r="481" spans="1:17" ht="12.75">
      <c r="A481" s="3">
        <v>7</v>
      </c>
      <c r="B481" s="4">
        <v>215</v>
      </c>
      <c r="C481" s="3">
        <v>2</v>
      </c>
      <c r="D481" s="3">
        <v>1</v>
      </c>
      <c r="E481" s="5">
        <v>-19.806127510316202</v>
      </c>
      <c r="F481" s="5">
        <v>8.992107542190583</v>
      </c>
      <c r="G481" s="5">
        <v>-1.566538640833653</v>
      </c>
      <c r="H481" s="3">
        <v>214</v>
      </c>
      <c r="I481" s="3">
        <v>152</v>
      </c>
      <c r="J481" s="6">
        <f t="shared" si="12"/>
      </c>
      <c r="K481" s="6">
        <f t="shared" si="11"/>
      </c>
      <c r="L481" s="6">
        <f t="shared" si="11"/>
      </c>
      <c r="M481" s="6">
        <f t="shared" si="11"/>
      </c>
      <c r="N481" s="6">
        <f t="shared" si="11"/>
      </c>
      <c r="O481" s="6">
        <f t="shared" si="11"/>
      </c>
      <c r="P481" s="6">
        <f t="shared" si="11"/>
      </c>
      <c r="Q481" s="6"/>
    </row>
    <row r="482" spans="1:17" ht="12.75">
      <c r="A482" s="3">
        <v>7</v>
      </c>
      <c r="B482" s="4">
        <v>216</v>
      </c>
      <c r="C482" s="3">
        <v>2</v>
      </c>
      <c r="D482" s="3">
        <v>1</v>
      </c>
      <c r="E482" s="5">
        <v>-17.482983187966664</v>
      </c>
      <c r="F482" s="5">
        <v>6.860987271789906</v>
      </c>
      <c r="G482" s="5">
        <v>-1.3729048758612612</v>
      </c>
      <c r="H482" s="3">
        <v>178</v>
      </c>
      <c r="I482" s="3">
        <v>147</v>
      </c>
      <c r="J482" s="6">
        <f t="shared" si="12"/>
      </c>
      <c r="K482" s="6">
        <f t="shared" si="11"/>
      </c>
      <c r="L482" s="6">
        <f t="shared" si="11"/>
      </c>
      <c r="M482" s="6">
        <f t="shared" si="11"/>
      </c>
      <c r="N482" s="6">
        <f t="shared" si="11"/>
      </c>
      <c r="O482" s="6">
        <f t="shared" si="11"/>
      </c>
      <c r="P482" s="6">
        <f t="shared" si="11"/>
      </c>
      <c r="Q482" s="6"/>
    </row>
    <row r="483" spans="1:17" ht="12.75">
      <c r="A483" s="3">
        <v>7</v>
      </c>
      <c r="B483" s="4">
        <v>217</v>
      </c>
      <c r="C483" s="3">
        <v>2</v>
      </c>
      <c r="D483" s="3">
        <v>3</v>
      </c>
      <c r="E483" s="5">
        <v>-15.36884575612481</v>
      </c>
      <c r="F483" s="5">
        <v>6.081158924181993</v>
      </c>
      <c r="G483" s="5">
        <v>-1.3890961199585012</v>
      </c>
      <c r="H483" s="3">
        <v>147</v>
      </c>
      <c r="I483" s="3"/>
      <c r="J483" s="6" t="str">
        <f t="shared" si="12"/>
        <v>SSS</v>
      </c>
      <c r="K483" s="6" t="str">
        <f t="shared" si="11"/>
        <v>SSS</v>
      </c>
      <c r="L483" s="6" t="str">
        <f t="shared" si="11"/>
        <v>SSS</v>
      </c>
      <c r="M483" s="6" t="str">
        <f t="shared" si="11"/>
        <v>SSS</v>
      </c>
      <c r="N483" s="6" t="str">
        <f t="shared" si="11"/>
        <v>SSS</v>
      </c>
      <c r="O483" s="6" t="str">
        <f t="shared" si="11"/>
        <v>SSS</v>
      </c>
      <c r="P483" s="6" t="str">
        <f t="shared" si="11"/>
        <v>SSS</v>
      </c>
      <c r="Q483" s="6"/>
    </row>
    <row r="484" spans="1:17" ht="12.75">
      <c r="A484" s="3">
        <v>7</v>
      </c>
      <c r="B484" s="4">
        <v>218</v>
      </c>
      <c r="C484" s="3">
        <v>2</v>
      </c>
      <c r="D484" s="3">
        <v>1</v>
      </c>
      <c r="E484" s="5">
        <v>-16.046422441469172</v>
      </c>
      <c r="F484" s="5">
        <v>3.337987910278171</v>
      </c>
      <c r="G484" s="5">
        <v>-1.5031257722107112</v>
      </c>
      <c r="H484" s="3">
        <v>99</v>
      </c>
      <c r="I484" s="3">
        <v>80</v>
      </c>
      <c r="J484" s="6">
        <f t="shared" si="12"/>
      </c>
      <c r="K484" s="6">
        <f t="shared" si="11"/>
      </c>
      <c r="L484" s="6">
        <f t="shared" si="11"/>
      </c>
      <c r="M484" s="6">
        <f t="shared" si="11"/>
      </c>
      <c r="N484" s="6">
        <f t="shared" si="11"/>
      </c>
      <c r="O484" s="6">
        <f t="shared" si="11"/>
      </c>
      <c r="P484" s="6">
        <f t="shared" si="11"/>
      </c>
      <c r="Q484" s="6"/>
    </row>
    <row r="485" spans="1:17" ht="12.75">
      <c r="A485" s="3">
        <v>7</v>
      </c>
      <c r="B485" s="4">
        <v>219</v>
      </c>
      <c r="C485" s="3">
        <v>2</v>
      </c>
      <c r="D485" s="3">
        <v>3</v>
      </c>
      <c r="E485" s="5">
        <v>-17.75676037416617</v>
      </c>
      <c r="F485" s="5">
        <v>4.595858109242658</v>
      </c>
      <c r="G485" s="5">
        <v>-1.444313156687335</v>
      </c>
      <c r="H485" s="3">
        <v>149</v>
      </c>
      <c r="I485" s="3"/>
      <c r="J485" s="6" t="str">
        <f t="shared" si="12"/>
        <v>SSS</v>
      </c>
      <c r="K485" s="6" t="str">
        <f t="shared" si="11"/>
        <v>SSS</v>
      </c>
      <c r="L485" s="6" t="str">
        <f t="shared" si="11"/>
        <v>SSS</v>
      </c>
      <c r="M485" s="6" t="str">
        <f t="shared" si="11"/>
        <v>SSS</v>
      </c>
      <c r="N485" s="6" t="str">
        <f t="shared" si="11"/>
        <v>SSS</v>
      </c>
      <c r="O485" s="6" t="str">
        <f t="shared" si="11"/>
        <v>SSS</v>
      </c>
      <c r="P485" s="6" t="str">
        <f t="shared" si="11"/>
        <v>SSS</v>
      </c>
      <c r="Q485" s="6"/>
    </row>
    <row r="486" spans="1:17" ht="12.75">
      <c r="A486" s="3">
        <v>7</v>
      </c>
      <c r="B486" s="4">
        <v>220</v>
      </c>
      <c r="C486" s="3">
        <v>2</v>
      </c>
      <c r="D486" s="3">
        <v>1</v>
      </c>
      <c r="E486" s="5">
        <v>-18.821897154573463</v>
      </c>
      <c r="F486" s="5">
        <v>5.36539908710846</v>
      </c>
      <c r="G486" s="5">
        <v>-1.441983229061596</v>
      </c>
      <c r="H486" s="3">
        <v>237</v>
      </c>
      <c r="I486" s="3">
        <v>184</v>
      </c>
      <c r="J486" s="6">
        <f t="shared" si="12"/>
      </c>
      <c r="K486" s="6">
        <f t="shared" si="12"/>
      </c>
      <c r="L486" s="6">
        <f t="shared" si="12"/>
      </c>
      <c r="M486" s="6">
        <f t="shared" si="12"/>
      </c>
      <c r="N486" s="6">
        <f t="shared" si="12"/>
      </c>
      <c r="O486" s="6">
        <f t="shared" si="12"/>
      </c>
      <c r="P486" s="6">
        <f t="shared" si="12"/>
      </c>
      <c r="Q486" s="6"/>
    </row>
    <row r="487" spans="1:17" ht="12.75">
      <c r="A487" s="3">
        <v>7</v>
      </c>
      <c r="B487" s="4">
        <v>221</v>
      </c>
      <c r="C487" s="3">
        <v>1</v>
      </c>
      <c r="D487" s="3">
        <v>1</v>
      </c>
      <c r="E487" s="5">
        <v>-19.959143180292216</v>
      </c>
      <c r="F487" s="5">
        <v>3.203684576472412</v>
      </c>
      <c r="G487" s="5">
        <v>-1.4181965050927614</v>
      </c>
      <c r="H487" s="3">
        <v>183</v>
      </c>
      <c r="I487" s="3">
        <v>153</v>
      </c>
      <c r="J487" s="6">
        <f t="shared" si="12"/>
      </c>
      <c r="K487" s="6">
        <f t="shared" si="12"/>
      </c>
      <c r="L487" s="6">
        <f t="shared" si="12"/>
      </c>
      <c r="M487" s="6">
        <f t="shared" si="12"/>
      </c>
      <c r="N487" s="6">
        <f t="shared" si="12"/>
      </c>
      <c r="O487" s="6">
        <f t="shared" si="12"/>
      </c>
      <c r="P487" s="6">
        <f t="shared" si="12"/>
      </c>
      <c r="Q487" s="6"/>
    </row>
    <row r="488" spans="1:17" ht="12.75">
      <c r="A488" s="3">
        <v>7</v>
      </c>
      <c r="B488" s="4">
        <v>222</v>
      </c>
      <c r="C488" s="3">
        <v>2</v>
      </c>
      <c r="D488" s="3">
        <v>3</v>
      </c>
      <c r="E488" s="5">
        <v>-20.698241741395346</v>
      </c>
      <c r="F488" s="5">
        <v>4.553094873748956</v>
      </c>
      <c r="G488" s="5">
        <v>-1.2978631177696054</v>
      </c>
      <c r="H488" s="3">
        <v>216</v>
      </c>
      <c r="I488" s="3"/>
      <c r="J488" s="6" t="str">
        <f t="shared" si="12"/>
        <v>SSS</v>
      </c>
      <c r="K488" s="6" t="str">
        <f t="shared" si="12"/>
        <v>SSS</v>
      </c>
      <c r="L488" s="6" t="str">
        <f t="shared" si="12"/>
        <v>SSS</v>
      </c>
      <c r="M488" s="6" t="str">
        <f t="shared" si="12"/>
        <v>SSS</v>
      </c>
      <c r="N488" s="6" t="str">
        <f t="shared" si="12"/>
        <v>SSS</v>
      </c>
      <c r="O488" s="6" t="str">
        <f t="shared" si="12"/>
        <v>SSS</v>
      </c>
      <c r="P488" s="6" t="str">
        <f t="shared" si="12"/>
        <v>SSS</v>
      </c>
      <c r="Q488" s="6"/>
    </row>
    <row r="489" spans="1:17" ht="12.75">
      <c r="A489" s="3">
        <v>7</v>
      </c>
      <c r="B489" s="4">
        <v>223</v>
      </c>
      <c r="C489" s="3">
        <v>1</v>
      </c>
      <c r="D489" s="3">
        <v>3</v>
      </c>
      <c r="E489" s="5">
        <v>-18.935391325776514</v>
      </c>
      <c r="F489" s="5">
        <v>0.3682349592568649</v>
      </c>
      <c r="G489" s="5">
        <v>-1.5798500306432897</v>
      </c>
      <c r="H489" s="3">
        <v>212</v>
      </c>
      <c r="I489" s="3"/>
      <c r="J489" s="6" t="str">
        <f t="shared" si="12"/>
        <v>SSS</v>
      </c>
      <c r="K489" s="6" t="str">
        <f t="shared" si="12"/>
        <v>SSS</v>
      </c>
      <c r="L489" s="6" t="str">
        <f t="shared" si="12"/>
        <v>SSS</v>
      </c>
      <c r="M489" s="6" t="str">
        <f t="shared" si="12"/>
        <v>SSS</v>
      </c>
      <c r="N489" s="6" t="str">
        <f t="shared" si="12"/>
        <v>SSS</v>
      </c>
      <c r="O489" s="6" t="str">
        <f t="shared" si="12"/>
        <v>SSS</v>
      </c>
      <c r="P489" s="6" t="str">
        <f t="shared" si="12"/>
        <v>SSS</v>
      </c>
      <c r="Q489" s="6"/>
    </row>
    <row r="490" spans="1:17" ht="12.75">
      <c r="A490" s="3">
        <v>7</v>
      </c>
      <c r="B490" s="4">
        <v>224</v>
      </c>
      <c r="C490" s="3">
        <v>1</v>
      </c>
      <c r="D490" s="3">
        <v>3</v>
      </c>
      <c r="E490" s="5">
        <v>-21.08558555580383</v>
      </c>
      <c r="F490" s="5">
        <v>0.21638813641591476</v>
      </c>
      <c r="G490" s="5">
        <v>-1.5582087368207902</v>
      </c>
      <c r="H490" s="3">
        <v>168</v>
      </c>
      <c r="I490" s="3"/>
      <c r="J490" s="6" t="str">
        <f t="shared" si="12"/>
        <v>SSS</v>
      </c>
      <c r="K490" s="6" t="str">
        <f t="shared" si="12"/>
        <v>SSS</v>
      </c>
      <c r="L490" s="6" t="str">
        <f t="shared" si="12"/>
        <v>SSS</v>
      </c>
      <c r="M490" s="6" t="str">
        <f t="shared" si="12"/>
        <v>SSS</v>
      </c>
      <c r="N490" s="6" t="str">
        <f t="shared" si="12"/>
        <v>SSS</v>
      </c>
      <c r="O490" s="6" t="str">
        <f t="shared" si="12"/>
        <v>SSS</v>
      </c>
      <c r="P490" s="6" t="str">
        <f t="shared" si="12"/>
        <v>SSS</v>
      </c>
      <c r="Q490" s="6"/>
    </row>
    <row r="491" spans="1:17" ht="12.75">
      <c r="A491" s="3">
        <v>7</v>
      </c>
      <c r="B491" s="4">
        <v>225</v>
      </c>
      <c r="C491" s="3">
        <v>2</v>
      </c>
      <c r="D491" s="3">
        <v>1</v>
      </c>
      <c r="E491" s="5">
        <v>-17.753847494666253</v>
      </c>
      <c r="F491" s="5">
        <v>0.8753215839874513</v>
      </c>
      <c r="G491" s="5">
        <v>-1.5466777049651903</v>
      </c>
      <c r="H491" s="3">
        <v>207</v>
      </c>
      <c r="I491" s="3">
        <v>185</v>
      </c>
      <c r="J491" s="6">
        <f t="shared" si="12"/>
      </c>
      <c r="K491" s="6">
        <f t="shared" si="12"/>
      </c>
      <c r="L491" s="6">
        <f t="shared" si="12"/>
      </c>
      <c r="M491" s="6">
        <f t="shared" si="12"/>
      </c>
      <c r="N491" s="6">
        <f t="shared" si="12"/>
      </c>
      <c r="O491" s="6">
        <f t="shared" si="12"/>
      </c>
      <c r="P491" s="6">
        <f t="shared" si="12"/>
      </c>
      <c r="Q491" s="6"/>
    </row>
    <row r="492" spans="1:17" ht="12.75">
      <c r="A492" s="3">
        <v>7</v>
      </c>
      <c r="B492" s="4">
        <v>226</v>
      </c>
      <c r="C492" s="3">
        <v>2</v>
      </c>
      <c r="D492" s="3">
        <v>1</v>
      </c>
      <c r="E492" s="5">
        <v>-16.2217298264489</v>
      </c>
      <c r="F492" s="5">
        <v>0.3468648778138955</v>
      </c>
      <c r="G492" s="5">
        <v>-1.6055621087120526</v>
      </c>
      <c r="H492" s="3">
        <v>202</v>
      </c>
      <c r="I492" s="3">
        <v>162</v>
      </c>
      <c r="J492" s="6">
        <f t="shared" si="12"/>
      </c>
      <c r="K492" s="6">
        <f t="shared" si="12"/>
      </c>
      <c r="L492" s="6">
        <f t="shared" si="12"/>
      </c>
      <c r="M492" s="6">
        <f t="shared" si="12"/>
      </c>
      <c r="N492" s="6">
        <f t="shared" si="12"/>
      </c>
      <c r="O492" s="6">
        <f t="shared" si="12"/>
      </c>
      <c r="P492" s="6">
        <f t="shared" si="12"/>
      </c>
      <c r="Q492" s="6"/>
    </row>
    <row r="493" spans="1:17" ht="12.75">
      <c r="A493" s="3">
        <v>8</v>
      </c>
      <c r="B493" s="4">
        <v>227</v>
      </c>
      <c r="C493" s="3">
        <v>1</v>
      </c>
      <c r="D493" s="3">
        <v>3</v>
      </c>
      <c r="E493" s="5">
        <v>-0.6406730890825013</v>
      </c>
      <c r="F493" s="5">
        <v>1.023374949536853</v>
      </c>
      <c r="G493" s="5">
        <v>-0.35363823257756377</v>
      </c>
      <c r="H493" s="3">
        <v>173</v>
      </c>
      <c r="I493" s="3"/>
      <c r="J493" s="6" t="str">
        <f t="shared" si="12"/>
        <v>SSS</v>
      </c>
      <c r="K493" s="6" t="str">
        <f t="shared" si="12"/>
        <v>SSS</v>
      </c>
      <c r="L493" s="6" t="str">
        <f t="shared" si="12"/>
        <v>SSS</v>
      </c>
      <c r="M493" s="6" t="str">
        <f t="shared" si="12"/>
        <v>SSS</v>
      </c>
      <c r="N493" s="6" t="str">
        <f t="shared" si="12"/>
        <v>SSS</v>
      </c>
      <c r="O493" s="6" t="str">
        <f t="shared" si="12"/>
        <v>SSS</v>
      </c>
      <c r="P493" s="6" t="str">
        <f t="shared" si="12"/>
        <v>SSS</v>
      </c>
      <c r="Q493" s="6"/>
    </row>
    <row r="494" spans="1:17" ht="12.75">
      <c r="A494" s="3">
        <v>8</v>
      </c>
      <c r="B494" s="4">
        <v>228</v>
      </c>
      <c r="C494" s="3">
        <v>1</v>
      </c>
      <c r="D494" s="3">
        <v>1</v>
      </c>
      <c r="E494" s="5">
        <v>-1.6471981262598243</v>
      </c>
      <c r="F494" s="5">
        <v>2.007669715758716</v>
      </c>
      <c r="G494" s="5">
        <v>-0.5159677409781847</v>
      </c>
      <c r="H494" s="3">
        <v>241</v>
      </c>
      <c r="I494" s="3">
        <v>200</v>
      </c>
      <c r="J494" s="6">
        <f t="shared" si="12"/>
      </c>
      <c r="K494" s="6">
        <f t="shared" si="12"/>
      </c>
      <c r="L494" s="6">
        <f t="shared" si="12"/>
      </c>
      <c r="M494" s="6">
        <f t="shared" si="12"/>
      </c>
      <c r="N494" s="6">
        <f t="shared" si="12"/>
      </c>
      <c r="O494" s="6">
        <f t="shared" si="12"/>
      </c>
      <c r="P494" s="6">
        <f t="shared" si="12"/>
      </c>
      <c r="Q494" s="6"/>
    </row>
    <row r="495" spans="1:17" ht="12.75">
      <c r="A495" s="3">
        <v>8</v>
      </c>
      <c r="B495" s="4">
        <v>229</v>
      </c>
      <c r="C495" s="3">
        <v>2</v>
      </c>
      <c r="D495" s="3">
        <v>3</v>
      </c>
      <c r="E495" s="5">
        <v>-0.7494124440685395</v>
      </c>
      <c r="F495" s="5">
        <v>3.543668879369201</v>
      </c>
      <c r="G495" s="5">
        <v>-0.49679316840058296</v>
      </c>
      <c r="H495" s="3">
        <v>110</v>
      </c>
      <c r="I495" s="3"/>
      <c r="J495" s="6" t="str">
        <f t="shared" si="12"/>
        <v>SSS</v>
      </c>
      <c r="K495" s="6" t="str">
        <f t="shared" si="12"/>
        <v>SSS</v>
      </c>
      <c r="L495" s="6" t="str">
        <f t="shared" si="12"/>
        <v>SSS</v>
      </c>
      <c r="M495" s="6" t="str">
        <f t="shared" si="12"/>
        <v>SSS</v>
      </c>
      <c r="N495" s="6" t="str">
        <f t="shared" si="12"/>
        <v>SSS</v>
      </c>
      <c r="O495" s="6" t="str">
        <f t="shared" si="12"/>
        <v>SSS</v>
      </c>
      <c r="P495" s="6" t="str">
        <f t="shared" si="12"/>
        <v>SSS</v>
      </c>
      <c r="Q495" s="6"/>
    </row>
    <row r="496" spans="1:17" ht="12.75">
      <c r="A496" s="3">
        <v>8</v>
      </c>
      <c r="B496" s="4">
        <v>230</v>
      </c>
      <c r="C496" s="3">
        <v>1</v>
      </c>
      <c r="D496" s="3">
        <v>1</v>
      </c>
      <c r="E496" s="5">
        <v>-0.7994184533255198</v>
      </c>
      <c r="F496" s="5">
        <v>6.0031188398089945</v>
      </c>
      <c r="G496" s="5">
        <v>-0.8693392232065286</v>
      </c>
      <c r="H496" s="3">
        <v>159</v>
      </c>
      <c r="I496" s="3">
        <v>130</v>
      </c>
      <c r="J496" s="6">
        <f t="shared" si="12"/>
      </c>
      <c r="K496" s="6">
        <f t="shared" si="12"/>
      </c>
      <c r="L496" s="6">
        <f t="shared" si="12"/>
      </c>
      <c r="M496" s="6">
        <f t="shared" si="12"/>
      </c>
      <c r="N496" s="6">
        <f t="shared" si="12"/>
      </c>
      <c r="O496" s="6">
        <f t="shared" si="12"/>
      </c>
      <c r="P496" s="6">
        <f t="shared" si="12"/>
      </c>
      <c r="Q496" s="6"/>
    </row>
    <row r="497" spans="1:17" ht="12.75">
      <c r="A497" s="3">
        <v>8</v>
      </c>
      <c r="B497" s="4">
        <v>231</v>
      </c>
      <c r="C497" s="3">
        <v>2</v>
      </c>
      <c r="D497" s="3">
        <v>3</v>
      </c>
      <c r="E497" s="5">
        <v>-4.025162821219439</v>
      </c>
      <c r="F497" s="5">
        <v>5.432598948477417</v>
      </c>
      <c r="G497" s="5">
        <v>-0.9152648912471418</v>
      </c>
      <c r="H497" s="3">
        <v>134</v>
      </c>
      <c r="I497" s="3"/>
      <c r="J497" s="6" t="str">
        <f t="shared" si="12"/>
        <v>SSS</v>
      </c>
      <c r="K497" s="6" t="str">
        <f t="shared" si="12"/>
        <v>SSS</v>
      </c>
      <c r="L497" s="6" t="str">
        <f t="shared" si="12"/>
        <v>SSS</v>
      </c>
      <c r="M497" s="6" t="str">
        <f t="shared" si="12"/>
        <v>SSS</v>
      </c>
      <c r="N497" s="6" t="str">
        <f t="shared" si="12"/>
        <v>SSS</v>
      </c>
      <c r="O497" s="6" t="str">
        <f t="shared" si="12"/>
        <v>SSS</v>
      </c>
      <c r="P497" s="6" t="str">
        <f t="shared" si="12"/>
        <v>SSS</v>
      </c>
      <c r="Q497" s="6"/>
    </row>
    <row r="498" spans="1:17" ht="12.75">
      <c r="A498" s="3">
        <v>8</v>
      </c>
      <c r="B498" s="4">
        <v>232</v>
      </c>
      <c r="C498" s="3">
        <v>1</v>
      </c>
      <c r="D498" s="3">
        <v>1</v>
      </c>
      <c r="E498" s="5">
        <v>-3.0902973739081827</v>
      </c>
      <c r="F498" s="5">
        <v>6.785592062673078</v>
      </c>
      <c r="G498" s="5">
        <v>-0.8581343488856791</v>
      </c>
      <c r="H498" s="3">
        <v>220</v>
      </c>
      <c r="I498" s="3">
        <v>178</v>
      </c>
      <c r="J498" s="6">
        <f t="shared" si="12"/>
      </c>
      <c r="K498" s="6">
        <f t="shared" si="12"/>
      </c>
      <c r="L498" s="6">
        <f t="shared" si="12"/>
      </c>
      <c r="M498" s="6">
        <f t="shared" si="12"/>
      </c>
      <c r="N498" s="6">
        <f t="shared" si="12"/>
      </c>
      <c r="O498" s="6">
        <f t="shared" si="12"/>
      </c>
      <c r="P498" s="6">
        <f t="shared" si="12"/>
      </c>
      <c r="Q498" s="6"/>
    </row>
    <row r="499" spans="1:17" ht="12.75">
      <c r="A499" s="3">
        <v>8</v>
      </c>
      <c r="B499" s="4">
        <v>233</v>
      </c>
      <c r="C499" s="3">
        <v>2</v>
      </c>
      <c r="D499" s="3">
        <v>1</v>
      </c>
      <c r="E499" s="5">
        <v>-3.44461793822033</v>
      </c>
      <c r="F499" s="5">
        <v>8.954836259173517</v>
      </c>
      <c r="G499" s="5">
        <v>-1.1529936914702417</v>
      </c>
      <c r="H499" s="3">
        <v>120</v>
      </c>
      <c r="I499" s="3">
        <v>102</v>
      </c>
      <c r="J499" s="6">
        <f t="shared" si="12"/>
      </c>
      <c r="K499" s="6">
        <f t="shared" si="12"/>
      </c>
      <c r="L499" s="6">
        <f t="shared" si="12"/>
      </c>
      <c r="M499" s="6">
        <f t="shared" si="12"/>
      </c>
      <c r="N499" s="6">
        <f t="shared" si="12"/>
      </c>
      <c r="O499" s="6">
        <f t="shared" si="12"/>
      </c>
      <c r="P499" s="6">
        <f t="shared" si="12"/>
      </c>
      <c r="Q499" s="6"/>
    </row>
    <row r="500" spans="1:17" ht="12.75">
      <c r="A500" s="3">
        <v>8</v>
      </c>
      <c r="B500" s="4">
        <v>234</v>
      </c>
      <c r="C500" s="3">
        <v>2</v>
      </c>
      <c r="D500" s="3">
        <v>3</v>
      </c>
      <c r="E500" s="5">
        <v>-5.620306322566815</v>
      </c>
      <c r="F500" s="5">
        <v>7.191774152331723</v>
      </c>
      <c r="G500" s="5">
        <v>-1.2129604481764913</v>
      </c>
      <c r="H500" s="3">
        <v>102</v>
      </c>
      <c r="I500" s="3"/>
      <c r="J500" s="6" t="str">
        <f t="shared" si="12"/>
        <v>SSS</v>
      </c>
      <c r="K500" s="6" t="str">
        <f t="shared" si="12"/>
        <v>SSS</v>
      </c>
      <c r="L500" s="6" t="str">
        <f t="shared" si="12"/>
        <v>SSS</v>
      </c>
      <c r="M500" s="6" t="str">
        <f t="shared" si="12"/>
        <v>SSS</v>
      </c>
      <c r="N500" s="6" t="str">
        <f t="shared" si="12"/>
        <v>SSS</v>
      </c>
      <c r="O500" s="6" t="str">
        <f t="shared" si="12"/>
        <v>SSS</v>
      </c>
      <c r="P500" s="6" t="str">
        <f t="shared" si="12"/>
        <v>SSS</v>
      </c>
      <c r="Q500" s="6"/>
    </row>
    <row r="501" spans="1:17" ht="12.75">
      <c r="A501" s="3">
        <v>8</v>
      </c>
      <c r="B501" s="4">
        <v>235</v>
      </c>
      <c r="C501" s="3">
        <v>2</v>
      </c>
      <c r="D501" s="3">
        <v>1</v>
      </c>
      <c r="E501" s="5">
        <v>-6.806755645564559</v>
      </c>
      <c r="F501" s="5">
        <v>7.529922277348718</v>
      </c>
      <c r="G501" s="5">
        <v>-1.1029385251087245</v>
      </c>
      <c r="H501" s="3">
        <v>173</v>
      </c>
      <c r="I501" s="3">
        <v>145</v>
      </c>
      <c r="J501" s="6">
        <f t="shared" si="12"/>
      </c>
      <c r="K501" s="6">
        <f t="shared" si="12"/>
      </c>
      <c r="L501" s="6">
        <f t="shared" si="12"/>
      </c>
      <c r="M501" s="6">
        <f t="shared" si="12"/>
      </c>
      <c r="N501" s="6">
        <f t="shared" si="12"/>
      </c>
      <c r="O501" s="6">
        <f t="shared" si="12"/>
      </c>
      <c r="P501" s="6">
        <f t="shared" si="12"/>
      </c>
      <c r="Q501" s="6"/>
    </row>
    <row r="502" spans="1:17" ht="12.75">
      <c r="A502" s="3">
        <v>8</v>
      </c>
      <c r="B502" s="4">
        <v>236</v>
      </c>
      <c r="C502" s="3">
        <v>2</v>
      </c>
      <c r="D502" s="3">
        <v>3</v>
      </c>
      <c r="E502" s="5">
        <v>-7.132224487608709</v>
      </c>
      <c r="F502" s="5">
        <v>9.470293089627873</v>
      </c>
      <c r="G502" s="5">
        <v>-1.0336566419355082</v>
      </c>
      <c r="H502" s="3">
        <v>179</v>
      </c>
      <c r="I502" s="3"/>
      <c r="J502" s="6" t="str">
        <f t="shared" si="12"/>
        <v>SSS</v>
      </c>
      <c r="K502" s="6" t="str">
        <f t="shared" si="12"/>
        <v>SSS</v>
      </c>
      <c r="L502" s="6" t="str">
        <f t="shared" si="12"/>
        <v>SSS</v>
      </c>
      <c r="M502" s="6" t="str">
        <f t="shared" si="12"/>
        <v>SSS</v>
      </c>
      <c r="N502" s="6" t="str">
        <f t="shared" si="12"/>
        <v>SSS</v>
      </c>
      <c r="O502" s="6" t="str">
        <f t="shared" si="12"/>
        <v>SSS</v>
      </c>
      <c r="P502" s="6" t="str">
        <f t="shared" si="12"/>
        <v>SSS</v>
      </c>
      <c r="Q502" s="6"/>
    </row>
    <row r="503" spans="1:17" ht="12.75">
      <c r="A503" s="3">
        <v>8</v>
      </c>
      <c r="B503" s="4">
        <v>237</v>
      </c>
      <c r="C503" s="3">
        <v>2</v>
      </c>
      <c r="D503" s="3">
        <v>1</v>
      </c>
      <c r="E503" s="5">
        <v>-5.920517096699463</v>
      </c>
      <c r="F503" s="5">
        <v>10.018588788440097</v>
      </c>
      <c r="G503" s="5">
        <v>-1.0857371812301502</v>
      </c>
      <c r="H503" s="3">
        <v>185</v>
      </c>
      <c r="I503" s="3">
        <v>134</v>
      </c>
      <c r="J503" s="6">
        <f t="shared" si="12"/>
      </c>
      <c r="K503" s="6">
        <f t="shared" si="12"/>
      </c>
      <c r="L503" s="6">
        <f t="shared" si="12"/>
      </c>
      <c r="M503" s="6">
        <f t="shared" si="12"/>
      </c>
      <c r="N503" s="6">
        <f t="shared" si="12"/>
      </c>
      <c r="O503" s="6">
        <f t="shared" si="12"/>
      </c>
      <c r="P503" s="6">
        <f t="shared" si="12"/>
      </c>
      <c r="Q503" s="6"/>
    </row>
    <row r="504" spans="1:17" ht="12.75">
      <c r="A504" s="3">
        <v>8</v>
      </c>
      <c r="B504" s="4">
        <v>238</v>
      </c>
      <c r="C504" s="3">
        <v>2</v>
      </c>
      <c r="D504" s="3">
        <v>3</v>
      </c>
      <c r="E504" s="5">
        <v>-8.728243690032457</v>
      </c>
      <c r="F504" s="5">
        <v>11.081717122996661</v>
      </c>
      <c r="G504" s="5">
        <v>-1.1061196666100728</v>
      </c>
      <c r="H504" s="3">
        <v>205</v>
      </c>
      <c r="I504" s="3"/>
      <c r="J504" s="6" t="str">
        <f t="shared" si="12"/>
        <v>SSS</v>
      </c>
      <c r="K504" s="6" t="str">
        <f t="shared" si="12"/>
        <v>SSS</v>
      </c>
      <c r="L504" s="6" t="str">
        <f t="shared" si="12"/>
        <v>SSS</v>
      </c>
      <c r="M504" s="6" t="str">
        <f t="shared" si="12"/>
        <v>SSS</v>
      </c>
      <c r="N504" s="6" t="str">
        <f t="shared" si="12"/>
        <v>SSS</v>
      </c>
      <c r="O504" s="6" t="str">
        <f t="shared" si="12"/>
        <v>SSS</v>
      </c>
      <c r="P504" s="6" t="str">
        <f t="shared" si="12"/>
        <v>SSS</v>
      </c>
      <c r="Q504" s="6"/>
    </row>
    <row r="505" spans="1:17" ht="12.75">
      <c r="A505" s="3">
        <v>8</v>
      </c>
      <c r="B505" s="4">
        <v>239</v>
      </c>
      <c r="C505" s="3">
        <v>2</v>
      </c>
      <c r="D505" s="3">
        <v>1</v>
      </c>
      <c r="E505" s="5">
        <v>-6.68638169466544</v>
      </c>
      <c r="F505" s="5">
        <v>12.102432725519767</v>
      </c>
      <c r="G505" s="5">
        <v>-1.138180020353691</v>
      </c>
      <c r="H505" s="3">
        <v>256</v>
      </c>
      <c r="I505" s="3">
        <v>206</v>
      </c>
      <c r="J505" s="6">
        <f t="shared" si="12"/>
      </c>
      <c r="K505" s="6">
        <f t="shared" si="12"/>
      </c>
      <c r="L505" s="6">
        <f t="shared" si="12"/>
      </c>
      <c r="M505" s="6">
        <f t="shared" si="12"/>
      </c>
      <c r="N505" s="6">
        <f t="shared" si="12"/>
      </c>
      <c r="O505" s="6">
        <f t="shared" si="12"/>
      </c>
      <c r="P505" s="6">
        <f t="shared" si="12"/>
      </c>
      <c r="Q505" s="6"/>
    </row>
    <row r="506" spans="1:17" ht="12.75">
      <c r="A506" s="3">
        <v>8</v>
      </c>
      <c r="B506" s="4">
        <v>240</v>
      </c>
      <c r="C506" s="3">
        <v>1</v>
      </c>
      <c r="D506" s="3">
        <v>1</v>
      </c>
      <c r="E506" s="5">
        <v>-3.8113394649091092</v>
      </c>
      <c r="F506" s="5">
        <v>10.205557924655285</v>
      </c>
      <c r="G506" s="5">
        <v>-0.9986319888027907</v>
      </c>
      <c r="H506" s="3">
        <v>133</v>
      </c>
      <c r="I506" s="3">
        <v>104</v>
      </c>
      <c r="J506" s="6">
        <f t="shared" si="12"/>
      </c>
      <c r="K506" s="6">
        <f t="shared" si="12"/>
      </c>
      <c r="L506" s="6">
        <f t="shared" si="12"/>
      </c>
      <c r="M506" s="6">
        <f t="shared" si="12"/>
      </c>
      <c r="N506" s="6">
        <f t="shared" si="12"/>
      </c>
      <c r="O506" s="6">
        <f t="shared" si="12"/>
      </c>
      <c r="P506" s="6">
        <f t="shared" si="12"/>
      </c>
      <c r="Q506" s="6"/>
    </row>
    <row r="507" spans="1:17" ht="12.75">
      <c r="A507" s="3">
        <v>8</v>
      </c>
      <c r="B507" s="4">
        <v>241</v>
      </c>
      <c r="C507" s="3">
        <v>1</v>
      </c>
      <c r="D507" s="3">
        <v>1</v>
      </c>
      <c r="E507" s="5">
        <v>-0.5911704660440239</v>
      </c>
      <c r="F507" s="5">
        <v>10.860817622132037</v>
      </c>
      <c r="G507" s="5">
        <v>-0.9412535645271844</v>
      </c>
      <c r="H507" s="3">
        <v>215</v>
      </c>
      <c r="I507" s="3">
        <v>166</v>
      </c>
      <c r="J507" s="6">
        <f t="shared" si="12"/>
      </c>
      <c r="K507" s="6">
        <f t="shared" si="12"/>
      </c>
      <c r="L507" s="6">
        <f t="shared" si="12"/>
      </c>
      <c r="M507" s="6">
        <f t="shared" si="12"/>
      </c>
      <c r="N507" s="6">
        <f t="shared" si="12"/>
      </c>
      <c r="O507" s="6">
        <f t="shared" si="12"/>
      </c>
      <c r="P507" s="6">
        <f t="shared" si="12"/>
      </c>
      <c r="Q507" s="6"/>
    </row>
    <row r="508" spans="1:17" ht="12.75">
      <c r="A508" s="3">
        <v>8</v>
      </c>
      <c r="B508" s="4">
        <v>242</v>
      </c>
      <c r="C508" s="3">
        <v>2</v>
      </c>
      <c r="D508" s="3">
        <v>1</v>
      </c>
      <c r="E508" s="5">
        <v>-2.46348803783756</v>
      </c>
      <c r="F508" s="5">
        <v>13.844960128176881</v>
      </c>
      <c r="G508" s="5">
        <v>-1.1755071962338874</v>
      </c>
      <c r="H508" s="3">
        <v>115</v>
      </c>
      <c r="I508" s="3">
        <v>91</v>
      </c>
      <c r="J508" s="6">
        <f t="shared" si="12"/>
      </c>
      <c r="K508" s="6">
        <f t="shared" si="12"/>
      </c>
      <c r="L508" s="6">
        <f t="shared" si="12"/>
      </c>
      <c r="M508" s="6">
        <f t="shared" si="12"/>
      </c>
      <c r="N508" s="6">
        <f t="shared" si="12"/>
      </c>
      <c r="O508" s="6">
        <f t="shared" si="12"/>
      </c>
      <c r="P508" s="6">
        <f t="shared" si="12"/>
      </c>
      <c r="Q508" s="6"/>
    </row>
    <row r="509" spans="1:17" ht="12.75">
      <c r="A509" s="3">
        <v>8</v>
      </c>
      <c r="B509" s="4">
        <v>243</v>
      </c>
      <c r="C509" s="3">
        <v>2</v>
      </c>
      <c r="D509" s="3">
        <v>3</v>
      </c>
      <c r="E509" s="5">
        <v>-4.233748351226782</v>
      </c>
      <c r="F509" s="5">
        <v>13.117721278282717</v>
      </c>
      <c r="G509" s="5">
        <v>-1.0403486347659288</v>
      </c>
      <c r="H509" s="3">
        <v>83</v>
      </c>
      <c r="I509" s="3"/>
      <c r="J509" s="6" t="str">
        <f t="shared" si="12"/>
        <v>SSS</v>
      </c>
      <c r="K509" s="6" t="str">
        <f t="shared" si="12"/>
        <v>SSS</v>
      </c>
      <c r="L509" s="6" t="str">
        <f t="shared" si="12"/>
        <v>SSS</v>
      </c>
      <c r="M509" s="6" t="str">
        <f t="shared" si="12"/>
        <v>SSS</v>
      </c>
      <c r="N509" s="6" t="str">
        <f t="shared" si="12"/>
        <v>SSS</v>
      </c>
      <c r="O509" s="6" t="str">
        <f t="shared" si="12"/>
        <v>SSS</v>
      </c>
      <c r="P509" s="6" t="str">
        <f t="shared" si="12"/>
        <v>SSS</v>
      </c>
      <c r="Q509" s="6"/>
    </row>
    <row r="510" spans="1:17" ht="12.75">
      <c r="A510" s="3">
        <v>8</v>
      </c>
      <c r="B510" s="4">
        <v>244</v>
      </c>
      <c r="C510" s="3">
        <v>2</v>
      </c>
      <c r="D510" s="3">
        <v>3</v>
      </c>
      <c r="E510" s="5">
        <v>-7.347970187184342</v>
      </c>
      <c r="F510" s="5">
        <v>14.560189320747316</v>
      </c>
      <c r="G510" s="5">
        <v>-0.981730041685108</v>
      </c>
      <c r="H510" s="3">
        <v>98</v>
      </c>
      <c r="I510" s="3"/>
      <c r="J510" s="6" t="str">
        <f t="shared" si="12"/>
        <v>SSS</v>
      </c>
      <c r="K510" s="6" t="str">
        <f t="shared" si="12"/>
        <v>SSS</v>
      </c>
      <c r="L510" s="6" t="str">
        <f t="shared" si="12"/>
        <v>SSS</v>
      </c>
      <c r="M510" s="6" t="str">
        <f t="shared" si="12"/>
        <v>SSS</v>
      </c>
      <c r="N510" s="6" t="str">
        <f t="shared" si="12"/>
        <v>SSS</v>
      </c>
      <c r="O510" s="6" t="str">
        <f t="shared" si="12"/>
        <v>SSS</v>
      </c>
      <c r="P510" s="6" t="str">
        <f t="shared" si="12"/>
        <v>SSS</v>
      </c>
      <c r="Q510" s="6"/>
    </row>
    <row r="511" spans="1:17" ht="12.75">
      <c r="A511" s="3">
        <v>8</v>
      </c>
      <c r="B511" s="4">
        <v>245</v>
      </c>
      <c r="C511" s="3">
        <v>2</v>
      </c>
      <c r="D511" s="3">
        <v>3</v>
      </c>
      <c r="E511" s="5">
        <v>-8.102292612749368</v>
      </c>
      <c r="F511" s="5">
        <v>13.403725280602162</v>
      </c>
      <c r="G511" s="5">
        <v>-0.9953325952921939</v>
      </c>
      <c r="H511" s="3">
        <v>199</v>
      </c>
      <c r="I511" s="3"/>
      <c r="J511" s="6" t="str">
        <f t="shared" si="12"/>
        <v>SSS</v>
      </c>
      <c r="K511" s="6" t="str">
        <f t="shared" si="12"/>
        <v>SSS</v>
      </c>
      <c r="L511" s="6" t="str">
        <f t="shared" si="12"/>
        <v>SSS</v>
      </c>
      <c r="M511" s="6" t="str">
        <f t="shared" si="12"/>
        <v>SSS</v>
      </c>
      <c r="N511" s="6" t="str">
        <f t="shared" si="12"/>
        <v>SSS</v>
      </c>
      <c r="O511" s="6" t="str">
        <f t="shared" si="12"/>
        <v>SSS</v>
      </c>
      <c r="P511" s="6" t="str">
        <f t="shared" si="12"/>
        <v>SSS</v>
      </c>
      <c r="Q511" s="6"/>
    </row>
    <row r="512" spans="1:17" ht="12.75">
      <c r="A512" s="3">
        <v>8</v>
      </c>
      <c r="B512" s="4">
        <v>246</v>
      </c>
      <c r="C512" s="3">
        <v>2</v>
      </c>
      <c r="D512" s="3">
        <v>1</v>
      </c>
      <c r="E512" s="5">
        <v>-9.64504064791295</v>
      </c>
      <c r="F512" s="5">
        <v>12.572601773324507</v>
      </c>
      <c r="G512" s="5">
        <v>-1.1906768499575144</v>
      </c>
      <c r="H512" s="3">
        <v>228</v>
      </c>
      <c r="I512" s="3">
        <v>193</v>
      </c>
      <c r="J512" s="6">
        <f t="shared" si="12"/>
      </c>
      <c r="K512" s="6">
        <f t="shared" si="12"/>
      </c>
      <c r="L512" s="6">
        <f t="shared" si="12"/>
      </c>
      <c r="M512" s="6">
        <f t="shared" si="12"/>
      </c>
      <c r="N512" s="6">
        <f t="shared" si="12"/>
      </c>
      <c r="O512" s="6">
        <f t="shared" si="12"/>
      </c>
      <c r="P512" s="6">
        <f t="shared" si="12"/>
      </c>
      <c r="Q512" s="6"/>
    </row>
    <row r="513" spans="1:17" ht="12.75">
      <c r="A513" s="3">
        <v>8</v>
      </c>
      <c r="B513" s="4">
        <v>247</v>
      </c>
      <c r="C513" s="3">
        <v>2</v>
      </c>
      <c r="D513" s="3">
        <v>3</v>
      </c>
      <c r="E513" s="5">
        <v>-10.676915732591956</v>
      </c>
      <c r="F513" s="5">
        <v>10.315217108247477</v>
      </c>
      <c r="G513" s="5">
        <v>-1.3449077719935085</v>
      </c>
      <c r="H513" s="3">
        <v>153</v>
      </c>
      <c r="I513" s="3"/>
      <c r="J513" s="6" t="str">
        <f t="shared" si="12"/>
        <v>SSS</v>
      </c>
      <c r="K513" s="6" t="str">
        <f t="shared" si="12"/>
        <v>SSS</v>
      </c>
      <c r="L513" s="6" t="str">
        <f t="shared" si="12"/>
        <v>SSS</v>
      </c>
      <c r="M513" s="6" t="str">
        <f t="shared" si="12"/>
        <v>SSS</v>
      </c>
      <c r="N513" s="6" t="str">
        <f t="shared" si="12"/>
        <v>SSS</v>
      </c>
      <c r="O513" s="6" t="str">
        <f t="shared" si="12"/>
        <v>SSS</v>
      </c>
      <c r="P513" s="6" t="str">
        <f t="shared" si="12"/>
        <v>SSS</v>
      </c>
      <c r="Q513" s="6"/>
    </row>
    <row r="514" spans="1:17" ht="12.75">
      <c r="A514" s="3">
        <v>8</v>
      </c>
      <c r="B514" s="4">
        <v>248</v>
      </c>
      <c r="C514" s="3">
        <v>2</v>
      </c>
      <c r="D514" s="3">
        <v>1</v>
      </c>
      <c r="E514" s="5">
        <v>-13.661371586320282</v>
      </c>
      <c r="F514" s="5">
        <v>12.985123004534747</v>
      </c>
      <c r="G514" s="5">
        <v>-1.3901896697091476</v>
      </c>
      <c r="H514" s="3">
        <v>206</v>
      </c>
      <c r="I514" s="3">
        <v>163</v>
      </c>
      <c r="J514" s="6">
        <f t="shared" si="12"/>
      </c>
      <c r="K514" s="6">
        <f t="shared" si="12"/>
      </c>
      <c r="L514" s="6">
        <f t="shared" si="12"/>
      </c>
      <c r="M514" s="6">
        <f t="shared" si="12"/>
      </c>
      <c r="N514" s="6">
        <f t="shared" si="12"/>
      </c>
      <c r="O514" s="6">
        <f t="shared" si="12"/>
      </c>
      <c r="P514" s="6">
        <f t="shared" si="12"/>
      </c>
      <c r="Q514" s="6"/>
    </row>
    <row r="515" spans="1:17" ht="12.75">
      <c r="A515" s="3">
        <v>8</v>
      </c>
      <c r="B515" s="4">
        <v>249</v>
      </c>
      <c r="C515" s="3">
        <v>2</v>
      </c>
      <c r="D515" s="3">
        <v>1</v>
      </c>
      <c r="E515" s="5">
        <v>-11.829187409682664</v>
      </c>
      <c r="F515" s="5">
        <v>14.027674472593498</v>
      </c>
      <c r="G515" s="5">
        <v>-1.359022151181677</v>
      </c>
      <c r="H515" s="3">
        <v>199</v>
      </c>
      <c r="I515" s="3">
        <v>158</v>
      </c>
      <c r="J515" s="6">
        <f t="shared" si="12"/>
      </c>
      <c r="K515" s="6">
        <f t="shared" si="12"/>
      </c>
      <c r="L515" s="6">
        <f t="shared" si="12"/>
      </c>
      <c r="M515" s="6">
        <f t="shared" si="12"/>
      </c>
      <c r="N515" s="6">
        <f t="shared" si="12"/>
      </c>
      <c r="O515" s="6">
        <f t="shared" si="12"/>
      </c>
      <c r="P515" s="6">
        <f t="shared" si="12"/>
      </c>
      <c r="Q515" s="6"/>
    </row>
    <row r="516" spans="1:17" ht="12.75">
      <c r="A516" s="3">
        <v>8</v>
      </c>
      <c r="B516" s="4">
        <v>250</v>
      </c>
      <c r="C516" s="3">
        <v>2</v>
      </c>
      <c r="D516" s="3">
        <v>3</v>
      </c>
      <c r="E516" s="5">
        <v>-12.438904905210038</v>
      </c>
      <c r="F516" s="5">
        <v>16.18767019583785</v>
      </c>
      <c r="G516" s="5">
        <v>-1.017287667140807</v>
      </c>
      <c r="H516" s="3">
        <v>166</v>
      </c>
      <c r="I516" s="3"/>
      <c r="J516" s="6" t="str">
        <f t="shared" si="12"/>
        <v>SSS</v>
      </c>
      <c r="K516" s="6" t="str">
        <f t="shared" si="12"/>
        <v>SSS</v>
      </c>
      <c r="L516" s="6" t="str">
        <f t="shared" si="12"/>
        <v>SSS</v>
      </c>
      <c r="M516" s="6" t="str">
        <f t="shared" si="12"/>
        <v>SSS</v>
      </c>
      <c r="N516" s="6" t="str">
        <f t="shared" si="12"/>
        <v>SSS</v>
      </c>
      <c r="O516" s="6" t="str">
        <f t="shared" si="12"/>
        <v>SSS</v>
      </c>
      <c r="P516" s="6" t="str">
        <f t="shared" si="12"/>
        <v>SSS</v>
      </c>
      <c r="Q516" s="6"/>
    </row>
    <row r="517" spans="1:17" ht="12.75">
      <c r="A517" s="3">
        <v>8</v>
      </c>
      <c r="B517" s="4">
        <v>251</v>
      </c>
      <c r="C517" s="3">
        <v>2</v>
      </c>
      <c r="D517" s="3">
        <v>3</v>
      </c>
      <c r="E517" s="5">
        <v>-13.699301409274227</v>
      </c>
      <c r="F517" s="5">
        <v>16.083733843504987</v>
      </c>
      <c r="G517" s="5">
        <v>-1.205499267888309</v>
      </c>
      <c r="H517" s="3">
        <v>233</v>
      </c>
      <c r="I517" s="3"/>
      <c r="J517" s="6" t="str">
        <f t="shared" si="12"/>
        <v>SSS</v>
      </c>
      <c r="K517" s="6" t="str">
        <f t="shared" si="12"/>
        <v>SSS</v>
      </c>
      <c r="L517" s="6" t="str">
        <f t="shared" si="12"/>
        <v>SSS</v>
      </c>
      <c r="M517" s="6" t="str">
        <f t="shared" si="12"/>
        <v>SSS</v>
      </c>
      <c r="N517" s="6" t="str">
        <f t="shared" si="12"/>
        <v>SSS</v>
      </c>
      <c r="O517" s="6" t="str">
        <f t="shared" si="12"/>
        <v>SSS</v>
      </c>
      <c r="P517" s="6" t="str">
        <f t="shared" si="12"/>
        <v>SSS</v>
      </c>
      <c r="Q517" s="6"/>
    </row>
    <row r="518" spans="1:17" ht="12.75">
      <c r="A518" s="3">
        <v>8</v>
      </c>
      <c r="B518" s="4">
        <v>252</v>
      </c>
      <c r="C518" s="3">
        <v>2</v>
      </c>
      <c r="D518" s="3">
        <v>3</v>
      </c>
      <c r="E518" s="5">
        <v>-10.743415724763134</v>
      </c>
      <c r="F518" s="5">
        <v>17.09458224735551</v>
      </c>
      <c r="G518" s="5">
        <v>-0.9889814144757952</v>
      </c>
      <c r="H518" s="3">
        <v>178</v>
      </c>
      <c r="I518" s="3"/>
      <c r="J518" s="6" t="str">
        <f t="shared" si="12"/>
        <v>SSS</v>
      </c>
      <c r="K518" s="6" t="str">
        <f t="shared" si="12"/>
        <v>SSS</v>
      </c>
      <c r="L518" s="6" t="str">
        <f t="shared" si="12"/>
        <v>SSS</v>
      </c>
      <c r="M518" s="6" t="str">
        <f t="shared" si="12"/>
        <v>SSS</v>
      </c>
      <c r="N518" s="6" t="str">
        <f t="shared" si="12"/>
        <v>SSS</v>
      </c>
      <c r="O518" s="6" t="str">
        <f t="shared" si="12"/>
        <v>SSS</v>
      </c>
      <c r="P518" s="6" t="str">
        <f t="shared" si="12"/>
        <v>SSS</v>
      </c>
      <c r="Q518" s="6"/>
    </row>
    <row r="519" spans="1:17" ht="12.75">
      <c r="A519" s="3">
        <v>8</v>
      </c>
      <c r="B519" s="4">
        <v>253</v>
      </c>
      <c r="C519" s="3">
        <v>2</v>
      </c>
      <c r="D519" s="3">
        <v>3</v>
      </c>
      <c r="E519" s="5">
        <v>-6.52743967875362</v>
      </c>
      <c r="F519" s="5">
        <v>17.249140938322633</v>
      </c>
      <c r="G519" s="5">
        <v>-1.075330763038035</v>
      </c>
      <c r="H519" s="3">
        <v>126</v>
      </c>
      <c r="I519" s="3"/>
      <c r="J519" s="6" t="str">
        <f t="shared" si="12"/>
        <v>SSS</v>
      </c>
      <c r="K519" s="6" t="str">
        <f t="shared" si="12"/>
        <v>SSS</v>
      </c>
      <c r="L519" s="6" t="str">
        <f t="shared" si="12"/>
        <v>SSS</v>
      </c>
      <c r="M519" s="6" t="str">
        <f t="shared" si="12"/>
        <v>SSS</v>
      </c>
      <c r="N519" s="6" t="str">
        <f t="shared" si="12"/>
        <v>SSS</v>
      </c>
      <c r="O519" s="6" t="str">
        <f t="shared" si="12"/>
        <v>SSS</v>
      </c>
      <c r="P519" s="6" t="str">
        <f t="shared" si="12"/>
        <v>SSS</v>
      </c>
      <c r="Q519" s="6"/>
    </row>
    <row r="520" spans="1:17" ht="12.75">
      <c r="A520" s="3">
        <v>8</v>
      </c>
      <c r="B520" s="4">
        <v>254</v>
      </c>
      <c r="C520" s="3">
        <v>2</v>
      </c>
      <c r="D520" s="3">
        <v>1</v>
      </c>
      <c r="E520" s="5">
        <v>-8.151680085390277</v>
      </c>
      <c r="F520" s="5">
        <v>19.0429813336504</v>
      </c>
      <c r="G520" s="5">
        <v>-1.0807400780849814</v>
      </c>
      <c r="H520" s="3">
        <v>170</v>
      </c>
      <c r="I520" s="3">
        <v>113</v>
      </c>
      <c r="J520" s="6">
        <f t="shared" si="12"/>
      </c>
      <c r="K520" s="6">
        <f t="shared" si="12"/>
      </c>
      <c r="L520" s="6">
        <f aca="true" t="shared" si="13" ref="L520:P527">IF($D520=3,"SSS","")</f>
      </c>
      <c r="M520" s="6">
        <f t="shared" si="13"/>
      </c>
      <c r="N520" s="6">
        <f t="shared" si="13"/>
      </c>
      <c r="O520" s="6">
        <f t="shared" si="13"/>
      </c>
      <c r="P520" s="6">
        <f t="shared" si="13"/>
      </c>
      <c r="Q520" s="6"/>
    </row>
    <row r="521" spans="1:17" ht="12.75">
      <c r="A521" s="3">
        <v>8</v>
      </c>
      <c r="B521" s="4">
        <v>255</v>
      </c>
      <c r="C521" s="3">
        <v>1</v>
      </c>
      <c r="D521" s="3">
        <v>1</v>
      </c>
      <c r="E521" s="5">
        <v>-6.26529025714037</v>
      </c>
      <c r="F521" s="5">
        <v>19.352374955070932</v>
      </c>
      <c r="G521" s="5">
        <v>-0.902537444540547</v>
      </c>
      <c r="H521" s="3">
        <v>178</v>
      </c>
      <c r="I521" s="3">
        <v>146</v>
      </c>
      <c r="J521" s="6">
        <f aca="true" t="shared" si="14" ref="J521:K527">IF($D521=3,"SSS","")</f>
      </c>
      <c r="K521" s="6">
        <f t="shared" si="14"/>
      </c>
      <c r="L521" s="6">
        <f t="shared" si="13"/>
      </c>
      <c r="M521" s="6">
        <f t="shared" si="13"/>
      </c>
      <c r="N521" s="6">
        <f t="shared" si="13"/>
      </c>
      <c r="O521" s="6">
        <f t="shared" si="13"/>
      </c>
      <c r="P521" s="6">
        <f t="shared" si="13"/>
      </c>
      <c r="Q521" s="6"/>
    </row>
    <row r="522" spans="1:17" ht="12.75">
      <c r="A522" s="3">
        <v>8</v>
      </c>
      <c r="B522" s="4">
        <v>256</v>
      </c>
      <c r="C522" s="3">
        <v>1</v>
      </c>
      <c r="D522" s="3">
        <v>3</v>
      </c>
      <c r="E522" s="5">
        <v>-4.437102110458883</v>
      </c>
      <c r="F522" s="5">
        <v>16.48124726330434</v>
      </c>
      <c r="G522" s="5">
        <v>-0.9148132611938954</v>
      </c>
      <c r="H522" s="3">
        <v>239</v>
      </c>
      <c r="I522" s="3"/>
      <c r="J522" s="6" t="str">
        <f t="shared" si="14"/>
        <v>SSS</v>
      </c>
      <c r="K522" s="6" t="str">
        <f t="shared" si="14"/>
        <v>SSS</v>
      </c>
      <c r="L522" s="6" t="str">
        <f t="shared" si="13"/>
        <v>SSS</v>
      </c>
      <c r="M522" s="6" t="str">
        <f t="shared" si="13"/>
        <v>SSS</v>
      </c>
      <c r="N522" s="6" t="str">
        <f t="shared" si="13"/>
        <v>SSS</v>
      </c>
      <c r="O522" s="6" t="str">
        <f t="shared" si="13"/>
        <v>SSS</v>
      </c>
      <c r="P522" s="6" t="str">
        <f t="shared" si="13"/>
        <v>SSS</v>
      </c>
      <c r="Q522" s="6"/>
    </row>
    <row r="523" spans="1:17" ht="12.75">
      <c r="A523" s="3">
        <v>8</v>
      </c>
      <c r="B523" s="4">
        <v>257</v>
      </c>
      <c r="C523" s="3">
        <v>1</v>
      </c>
      <c r="D523" s="3">
        <v>3</v>
      </c>
      <c r="E523" s="5">
        <v>-2.964080203883614</v>
      </c>
      <c r="F523" s="5">
        <v>18.48048236389228</v>
      </c>
      <c r="G523" s="5">
        <v>-0.8118498211368648</v>
      </c>
      <c r="H523" s="3">
        <v>245</v>
      </c>
      <c r="I523" s="3"/>
      <c r="J523" s="6" t="str">
        <f t="shared" si="14"/>
        <v>SSS</v>
      </c>
      <c r="K523" s="6" t="str">
        <f t="shared" si="14"/>
        <v>SSS</v>
      </c>
      <c r="L523" s="6" t="str">
        <f t="shared" si="13"/>
        <v>SSS</v>
      </c>
      <c r="M523" s="6" t="str">
        <f t="shared" si="13"/>
        <v>SSS</v>
      </c>
      <c r="N523" s="6" t="str">
        <f t="shared" si="13"/>
        <v>SSS</v>
      </c>
      <c r="O523" s="6" t="str">
        <f t="shared" si="13"/>
        <v>SSS</v>
      </c>
      <c r="P523" s="6" t="str">
        <f t="shared" si="13"/>
        <v>SSS</v>
      </c>
      <c r="Q523" s="6"/>
    </row>
    <row r="524" spans="1:17" ht="12.75">
      <c r="A524" s="3">
        <v>8</v>
      </c>
      <c r="B524" s="4">
        <v>258</v>
      </c>
      <c r="C524" s="3">
        <v>1</v>
      </c>
      <c r="D524" s="3">
        <v>1</v>
      </c>
      <c r="E524" s="5">
        <v>-1.6719667256755266</v>
      </c>
      <c r="F524" s="5">
        <v>20.922052881328394</v>
      </c>
      <c r="G524" s="5">
        <v>-0.9053739196093318</v>
      </c>
      <c r="H524" s="3">
        <v>196</v>
      </c>
      <c r="I524" s="3">
        <v>152</v>
      </c>
      <c r="J524" s="6">
        <f t="shared" si="14"/>
      </c>
      <c r="K524" s="6">
        <f t="shared" si="14"/>
      </c>
      <c r="L524" s="6">
        <f t="shared" si="13"/>
      </c>
      <c r="M524" s="6">
        <f t="shared" si="13"/>
      </c>
      <c r="N524" s="6">
        <f t="shared" si="13"/>
      </c>
      <c r="O524" s="6">
        <f t="shared" si="13"/>
      </c>
      <c r="P524" s="6">
        <f t="shared" si="13"/>
      </c>
      <c r="Q524" s="6"/>
    </row>
    <row r="525" spans="1:17" ht="12.75">
      <c r="A525" s="3">
        <v>8</v>
      </c>
      <c r="B525" s="4">
        <v>259</v>
      </c>
      <c r="C525" s="3">
        <v>2</v>
      </c>
      <c r="D525" s="3">
        <v>3</v>
      </c>
      <c r="E525" s="5">
        <v>0.12802788238109672</v>
      </c>
      <c r="F525" s="5">
        <v>19.667936813799226</v>
      </c>
      <c r="G525" s="5">
        <v>-0.8393796079308128</v>
      </c>
      <c r="H525" s="3">
        <v>181</v>
      </c>
      <c r="I525" s="3"/>
      <c r="J525" s="6" t="str">
        <f t="shared" si="14"/>
        <v>SSS</v>
      </c>
      <c r="K525" s="6" t="str">
        <f t="shared" si="14"/>
        <v>SSS</v>
      </c>
      <c r="L525" s="6" t="str">
        <f t="shared" si="13"/>
        <v>SSS</v>
      </c>
      <c r="M525" s="6" t="str">
        <f t="shared" si="13"/>
        <v>SSS</v>
      </c>
      <c r="N525" s="6" t="str">
        <f t="shared" si="13"/>
        <v>SSS</v>
      </c>
      <c r="O525" s="6" t="str">
        <f t="shared" si="13"/>
        <v>SSS</v>
      </c>
      <c r="P525" s="6" t="str">
        <f t="shared" si="13"/>
        <v>SSS</v>
      </c>
      <c r="Q525" s="6"/>
    </row>
    <row r="526" spans="1:17" ht="12.75">
      <c r="A526" s="3">
        <v>8</v>
      </c>
      <c r="B526" s="4">
        <v>260</v>
      </c>
      <c r="C526" s="3">
        <v>2</v>
      </c>
      <c r="D526" s="3">
        <v>3</v>
      </c>
      <c r="E526" s="5">
        <v>-0.6870226695581925</v>
      </c>
      <c r="F526" s="5">
        <v>18.029476102506397</v>
      </c>
      <c r="G526" s="5">
        <v>-0.8890461691108413</v>
      </c>
      <c r="H526" s="3">
        <v>192</v>
      </c>
      <c r="I526" s="3"/>
      <c r="J526" s="6" t="str">
        <f t="shared" si="14"/>
        <v>SSS</v>
      </c>
      <c r="K526" s="6" t="str">
        <f t="shared" si="14"/>
        <v>SSS</v>
      </c>
      <c r="L526" s="6" t="str">
        <f t="shared" si="13"/>
        <v>SSS</v>
      </c>
      <c r="M526" s="6" t="str">
        <f t="shared" si="13"/>
        <v>SSS</v>
      </c>
      <c r="N526" s="6" t="str">
        <f t="shared" si="13"/>
        <v>SSS</v>
      </c>
      <c r="O526" s="6" t="str">
        <f t="shared" si="13"/>
        <v>SSS</v>
      </c>
      <c r="P526" s="6" t="str">
        <f t="shared" si="13"/>
        <v>SSS</v>
      </c>
      <c r="Q526" s="6"/>
    </row>
    <row r="527" spans="1:17" ht="12.75">
      <c r="A527" s="3">
        <v>8</v>
      </c>
      <c r="B527" s="4">
        <v>261</v>
      </c>
      <c r="C527" s="3">
        <v>1</v>
      </c>
      <c r="D527" s="3">
        <v>1</v>
      </c>
      <c r="E527" s="5">
        <v>-1.3768187865705126</v>
      </c>
      <c r="F527" s="5">
        <v>15.910250428843657</v>
      </c>
      <c r="G527" s="5">
        <v>-1.0616541670670119</v>
      </c>
      <c r="H527" s="3">
        <v>136</v>
      </c>
      <c r="I527" s="3">
        <v>107</v>
      </c>
      <c r="J527" s="6">
        <f t="shared" si="14"/>
      </c>
      <c r="K527" s="6">
        <f t="shared" si="14"/>
      </c>
      <c r="L527" s="6">
        <f t="shared" si="13"/>
      </c>
      <c r="M527" s="6">
        <f t="shared" si="13"/>
      </c>
      <c r="N527" s="6">
        <f t="shared" si="13"/>
      </c>
      <c r="O527" s="6">
        <f t="shared" si="13"/>
      </c>
      <c r="P527" s="6">
        <f t="shared" si="13"/>
      </c>
      <c r="Q527" s="6"/>
    </row>
  </sheetData>
  <printOptions/>
  <pageMargins left="0.43" right="0.38" top="1" bottom="1" header="0.5" footer="0.5"/>
  <pageSetup horizontalDpi="300" verticalDpi="300" orientation="portrait" paperSize="9" r:id="rId2"/>
  <headerFooter alignWithMargins="0">
    <oddHeader>&amp;C&amp;F Dcrown + tarkistus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1">
      <selection activeCell="H15" sqref="H15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4" width="3.140625" style="0" customWidth="1"/>
    <col min="5" max="7" width="5.8515625" style="0" customWidth="1"/>
    <col min="8" max="9" width="5.140625" style="0" customWidth="1"/>
    <col min="10" max="10" width="6.140625" style="0" customWidth="1"/>
    <col min="11" max="11" width="8.421875" style="0" customWidth="1"/>
    <col min="12" max="13" width="10.00390625" style="0" customWidth="1"/>
  </cols>
  <sheetData>
    <row r="1" spans="1:21" ht="12.75">
      <c r="A1" s="3" t="s">
        <v>18</v>
      </c>
      <c r="B1" s="4" t="s">
        <v>1</v>
      </c>
      <c r="C1" s="3" t="s">
        <v>19</v>
      </c>
      <c r="D1" s="3" t="s">
        <v>20</v>
      </c>
      <c r="E1" s="5" t="s">
        <v>21</v>
      </c>
      <c r="F1" s="5" t="s">
        <v>22</v>
      </c>
      <c r="G1" s="5" t="s">
        <v>23</v>
      </c>
      <c r="H1" s="3" t="s">
        <v>24</v>
      </c>
      <c r="I1" s="3" t="s">
        <v>25</v>
      </c>
      <c r="J1" s="3" t="s">
        <v>38</v>
      </c>
      <c r="K1" s="3" t="s">
        <v>37</v>
      </c>
      <c r="L1" s="3" t="s">
        <v>35</v>
      </c>
      <c r="M1" s="3" t="s">
        <v>36</v>
      </c>
      <c r="N1" s="3" t="s">
        <v>26</v>
      </c>
      <c r="O1" s="3" t="s">
        <v>27</v>
      </c>
      <c r="P1" s="3" t="s">
        <v>28</v>
      </c>
      <c r="Q1" s="3" t="s">
        <v>29</v>
      </c>
      <c r="R1" s="3" t="s">
        <v>30</v>
      </c>
      <c r="S1" s="3" t="s">
        <v>31</v>
      </c>
      <c r="T1" s="3" t="s">
        <v>32</v>
      </c>
      <c r="U1" s="3" t="s">
        <v>33</v>
      </c>
    </row>
    <row r="2" spans="1:21" ht="12.75">
      <c r="A2" s="3">
        <v>1</v>
      </c>
      <c r="B2" s="4">
        <v>1</v>
      </c>
      <c r="C2" s="3">
        <v>1</v>
      </c>
      <c r="D2" s="3">
        <v>1</v>
      </c>
      <c r="E2" s="5">
        <v>1.0201145786768346</v>
      </c>
      <c r="F2" s="5">
        <v>2.8810119307268796</v>
      </c>
      <c r="G2" s="5">
        <v>-0.4273166261061353</v>
      </c>
      <c r="H2" s="3">
        <v>194</v>
      </c>
      <c r="I2" s="3">
        <v>135</v>
      </c>
      <c r="J2" s="3">
        <f>I2^2</f>
        <v>18225</v>
      </c>
      <c r="K2" s="3">
        <f>J2</f>
        <v>18225</v>
      </c>
      <c r="L2" s="3">
        <f>QUOTIENT(K2,$K$137)</f>
        <v>0</v>
      </c>
      <c r="M2" s="3">
        <v>0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</row>
    <row r="3" spans="1:21" ht="12.75">
      <c r="A3" s="3">
        <v>1</v>
      </c>
      <c r="B3" s="4">
        <v>2</v>
      </c>
      <c r="C3" s="3">
        <v>2</v>
      </c>
      <c r="D3" s="3">
        <v>1</v>
      </c>
      <c r="E3" s="5">
        <v>1.53201163531463</v>
      </c>
      <c r="F3" s="5">
        <v>4.538120107222009</v>
      </c>
      <c r="G3" s="5">
        <v>-0.8117409174154245</v>
      </c>
      <c r="H3" s="3">
        <v>152</v>
      </c>
      <c r="I3" s="3">
        <v>114</v>
      </c>
      <c r="J3" s="3">
        <f aca="true" t="shared" si="0" ref="J3:J66">I3^2</f>
        <v>12996</v>
      </c>
      <c r="K3" s="3">
        <f>K2+J3</f>
        <v>31221</v>
      </c>
      <c r="L3" s="3">
        <f>QUOTIENT(K3,$K$137)</f>
        <v>0</v>
      </c>
      <c r="M3" s="3">
        <f>IF(L3&gt;L2,1,0)</f>
        <v>0</v>
      </c>
      <c r="N3" s="6" t="s">
        <v>34</v>
      </c>
      <c r="O3" s="6" t="s">
        <v>34</v>
      </c>
      <c r="P3" s="6" t="s">
        <v>34</v>
      </c>
      <c r="Q3" s="6" t="s">
        <v>34</v>
      </c>
      <c r="R3" s="6" t="s">
        <v>34</v>
      </c>
      <c r="S3" s="6" t="s">
        <v>34</v>
      </c>
      <c r="T3" s="6" t="s">
        <v>34</v>
      </c>
      <c r="U3" s="6"/>
    </row>
    <row r="4" spans="1:21" ht="12.75">
      <c r="A4" s="3">
        <v>1</v>
      </c>
      <c r="B4" s="4">
        <v>3</v>
      </c>
      <c r="C4" s="3">
        <v>2</v>
      </c>
      <c r="D4" s="3">
        <v>1</v>
      </c>
      <c r="E4" s="5">
        <v>4.041932574026577</v>
      </c>
      <c r="F4" s="5">
        <v>3.6311416861089</v>
      </c>
      <c r="G4" s="5">
        <v>-0.3348854250781811</v>
      </c>
      <c r="H4" s="3">
        <v>221</v>
      </c>
      <c r="I4" s="3">
        <v>186</v>
      </c>
      <c r="J4" s="3">
        <f t="shared" si="0"/>
        <v>34596</v>
      </c>
      <c r="K4" s="3">
        <f aca="true" t="shared" si="1" ref="K4:K67">K3+J4</f>
        <v>65817</v>
      </c>
      <c r="L4" s="3">
        <f>QUOTIENT(K4,$K$137)</f>
        <v>0</v>
      </c>
      <c r="M4" s="3">
        <f aca="true" t="shared" si="2" ref="M4:M67">IF(L4&gt;L3,1,0)</f>
        <v>0</v>
      </c>
      <c r="N4" s="6" t="s">
        <v>34</v>
      </c>
      <c r="O4" s="6" t="s">
        <v>34</v>
      </c>
      <c r="P4" s="6" t="s">
        <v>34</v>
      </c>
      <c r="Q4" s="6" t="s">
        <v>34</v>
      </c>
      <c r="R4" s="6" t="s">
        <v>34</v>
      </c>
      <c r="S4" s="6" t="s">
        <v>34</v>
      </c>
      <c r="T4" s="6" t="s">
        <v>34</v>
      </c>
      <c r="U4" s="6"/>
    </row>
    <row r="5" spans="1:21" ht="12.75">
      <c r="A5" s="3">
        <v>1</v>
      </c>
      <c r="B5" s="4">
        <v>7</v>
      </c>
      <c r="C5" s="3">
        <v>2</v>
      </c>
      <c r="D5" s="3">
        <v>1</v>
      </c>
      <c r="E5" s="5">
        <v>3.7775165148294123</v>
      </c>
      <c r="F5" s="5">
        <v>7.074959926281923</v>
      </c>
      <c r="G5" s="5">
        <v>-0.878254691526023</v>
      </c>
      <c r="H5" s="3">
        <v>152</v>
      </c>
      <c r="I5" s="3">
        <v>129</v>
      </c>
      <c r="J5" s="3">
        <f t="shared" si="0"/>
        <v>16641</v>
      </c>
      <c r="K5" s="3">
        <f t="shared" si="1"/>
        <v>82458</v>
      </c>
      <c r="L5" s="3">
        <f>QUOTIENT(K5,$K$137)</f>
        <v>0</v>
      </c>
      <c r="M5" s="3">
        <f t="shared" si="2"/>
        <v>0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 s="6" t="s">
        <v>34</v>
      </c>
      <c r="T5" s="6" t="s">
        <v>34</v>
      </c>
      <c r="U5" s="6"/>
    </row>
    <row r="6" spans="1:21" ht="12.75">
      <c r="A6" s="3">
        <v>1</v>
      </c>
      <c r="B6" s="4">
        <v>10</v>
      </c>
      <c r="C6" s="3">
        <v>2</v>
      </c>
      <c r="D6" s="3">
        <v>1</v>
      </c>
      <c r="E6" s="5">
        <v>4.990227657113228</v>
      </c>
      <c r="F6" s="5">
        <v>9.00158264915139</v>
      </c>
      <c r="G6" s="5">
        <v>-0.9688092142064095</v>
      </c>
      <c r="H6" s="3">
        <v>235</v>
      </c>
      <c r="I6" s="3">
        <v>175</v>
      </c>
      <c r="J6" s="3">
        <f t="shared" si="0"/>
        <v>30625</v>
      </c>
      <c r="K6" s="3">
        <f t="shared" si="1"/>
        <v>113083</v>
      </c>
      <c r="L6" s="3">
        <f>QUOTIENT(K6,$K$137)</f>
        <v>0</v>
      </c>
      <c r="M6" s="3">
        <f t="shared" si="2"/>
        <v>0</v>
      </c>
      <c r="N6" s="6" t="s">
        <v>34</v>
      </c>
      <c r="O6" s="6" t="s">
        <v>34</v>
      </c>
      <c r="P6" s="6" t="s">
        <v>34</v>
      </c>
      <c r="Q6" s="6" t="s">
        <v>34</v>
      </c>
      <c r="R6" s="6" t="s">
        <v>34</v>
      </c>
      <c r="S6" s="6" t="s">
        <v>34</v>
      </c>
      <c r="T6" s="6" t="s">
        <v>34</v>
      </c>
      <c r="U6" s="6"/>
    </row>
    <row r="7" spans="1:21" ht="12.75">
      <c r="A7" s="3">
        <v>1</v>
      </c>
      <c r="B7" s="4">
        <v>11</v>
      </c>
      <c r="C7" s="3">
        <v>2</v>
      </c>
      <c r="D7" s="3">
        <v>1</v>
      </c>
      <c r="E7" s="5">
        <v>2.413799659344</v>
      </c>
      <c r="F7" s="5">
        <v>8.93376230409436</v>
      </c>
      <c r="G7" s="5">
        <v>-1.0933378101494429</v>
      </c>
      <c r="H7" s="3">
        <v>282</v>
      </c>
      <c r="I7" s="3">
        <v>214</v>
      </c>
      <c r="J7" s="3">
        <f t="shared" si="0"/>
        <v>45796</v>
      </c>
      <c r="K7" s="3">
        <f t="shared" si="1"/>
        <v>158879</v>
      </c>
      <c r="L7" s="3">
        <f>QUOTIENT(K7,$K$137)</f>
        <v>0</v>
      </c>
      <c r="M7" s="3">
        <f>IF(L7&gt;L6,1,0)</f>
        <v>0</v>
      </c>
      <c r="N7" s="6" t="s">
        <v>34</v>
      </c>
      <c r="O7" s="6" t="s">
        <v>34</v>
      </c>
      <c r="P7" s="6" t="s">
        <v>34</v>
      </c>
      <c r="Q7" s="6" t="s">
        <v>34</v>
      </c>
      <c r="R7" s="6" t="s">
        <v>34</v>
      </c>
      <c r="S7" s="6" t="s">
        <v>34</v>
      </c>
      <c r="T7" s="6" t="s">
        <v>34</v>
      </c>
      <c r="U7" s="6"/>
    </row>
    <row r="8" spans="1:21" ht="12.75">
      <c r="A8" s="3">
        <v>1</v>
      </c>
      <c r="B8" s="4">
        <v>13</v>
      </c>
      <c r="C8" s="3">
        <v>1</v>
      </c>
      <c r="D8" s="3">
        <v>1</v>
      </c>
      <c r="E8" s="5">
        <v>2.91598425986673</v>
      </c>
      <c r="F8" s="5">
        <v>13.735955274043713</v>
      </c>
      <c r="G8" s="5">
        <v>-0.947470711074839</v>
      </c>
      <c r="H8" s="3">
        <v>213</v>
      </c>
      <c r="I8" s="3">
        <v>159</v>
      </c>
      <c r="J8" s="3">
        <f t="shared" si="0"/>
        <v>25281</v>
      </c>
      <c r="K8" s="3">
        <f t="shared" si="1"/>
        <v>184160</v>
      </c>
      <c r="L8" s="3">
        <f>QUOTIENT(K8,$K$137)</f>
        <v>1</v>
      </c>
      <c r="M8" s="3">
        <f>IF(L8&gt;L7,1,0)</f>
        <v>1</v>
      </c>
      <c r="N8" s="6" t="s">
        <v>34</v>
      </c>
      <c r="O8" s="6" t="s">
        <v>34</v>
      </c>
      <c r="P8" s="6" t="s">
        <v>34</v>
      </c>
      <c r="Q8" s="6" t="s">
        <v>34</v>
      </c>
      <c r="R8" s="6" t="s">
        <v>34</v>
      </c>
      <c r="S8" s="6" t="s">
        <v>34</v>
      </c>
      <c r="T8" s="6" t="s">
        <v>34</v>
      </c>
      <c r="U8" s="6"/>
    </row>
    <row r="9" spans="1:21" ht="12.75">
      <c r="A9" s="3">
        <v>1</v>
      </c>
      <c r="B9" s="4">
        <v>14</v>
      </c>
      <c r="C9" s="3">
        <v>1</v>
      </c>
      <c r="D9" s="3">
        <v>1</v>
      </c>
      <c r="E9" s="5">
        <v>5.360326276940723</v>
      </c>
      <c r="F9" s="5">
        <v>13.040688460813131</v>
      </c>
      <c r="G9" s="5">
        <v>-0.9895679615087527</v>
      </c>
      <c r="H9" s="3">
        <v>186</v>
      </c>
      <c r="I9" s="3">
        <v>146</v>
      </c>
      <c r="J9" s="3">
        <f t="shared" si="0"/>
        <v>21316</v>
      </c>
      <c r="K9" s="3">
        <f t="shared" si="1"/>
        <v>205476</v>
      </c>
      <c r="L9" s="3">
        <f>QUOTIENT(K9,$K$137)</f>
        <v>1</v>
      </c>
      <c r="M9" s="3">
        <f t="shared" si="2"/>
        <v>0</v>
      </c>
      <c r="N9" s="6" t="s">
        <v>34</v>
      </c>
      <c r="O9" s="6" t="s">
        <v>34</v>
      </c>
      <c r="P9" s="6" t="s">
        <v>34</v>
      </c>
      <c r="Q9" s="6" t="s">
        <v>34</v>
      </c>
      <c r="R9" s="6" t="s">
        <v>34</v>
      </c>
      <c r="S9" s="6" t="s">
        <v>34</v>
      </c>
      <c r="T9" s="6" t="s">
        <v>34</v>
      </c>
      <c r="U9" s="6"/>
    </row>
    <row r="10" spans="1:21" ht="12.75">
      <c r="A10" s="3">
        <v>1</v>
      </c>
      <c r="B10" s="4">
        <v>15</v>
      </c>
      <c r="C10" s="3">
        <v>1</v>
      </c>
      <c r="D10" s="3">
        <v>1</v>
      </c>
      <c r="E10" s="5">
        <v>6.85404140170989</v>
      </c>
      <c r="F10" s="5">
        <v>14.007097348330488</v>
      </c>
      <c r="G10" s="5">
        <v>-1.1598519097827353</v>
      </c>
      <c r="H10" s="3">
        <v>188</v>
      </c>
      <c r="I10" s="3">
        <v>145</v>
      </c>
      <c r="J10" s="3">
        <f t="shared" si="0"/>
        <v>21025</v>
      </c>
      <c r="K10" s="3">
        <f t="shared" si="1"/>
        <v>226501</v>
      </c>
      <c r="L10" s="3">
        <f>QUOTIENT(K10,$K$137)</f>
        <v>1</v>
      </c>
      <c r="M10" s="3">
        <f t="shared" si="2"/>
        <v>0</v>
      </c>
      <c r="N10" s="6" t="s">
        <v>34</v>
      </c>
      <c r="O10" s="6" t="s">
        <v>34</v>
      </c>
      <c r="P10" s="6" t="s">
        <v>34</v>
      </c>
      <c r="Q10" s="6" t="s">
        <v>34</v>
      </c>
      <c r="R10" s="6" t="s">
        <v>34</v>
      </c>
      <c r="S10" s="6" t="s">
        <v>34</v>
      </c>
      <c r="T10" s="6" t="s">
        <v>34</v>
      </c>
      <c r="U10" s="6"/>
    </row>
    <row r="11" spans="1:21" ht="12.75">
      <c r="A11" s="3">
        <v>1</v>
      </c>
      <c r="B11" s="4">
        <v>17</v>
      </c>
      <c r="C11" s="3">
        <v>2</v>
      </c>
      <c r="D11" s="3">
        <v>1</v>
      </c>
      <c r="E11" s="5">
        <v>8.928207966384893</v>
      </c>
      <c r="F11" s="5">
        <v>10.834072041448962</v>
      </c>
      <c r="G11" s="5">
        <v>-1.2753198423197214</v>
      </c>
      <c r="H11" s="3">
        <v>108</v>
      </c>
      <c r="I11" s="3">
        <v>88</v>
      </c>
      <c r="J11" s="3">
        <f t="shared" si="0"/>
        <v>7744</v>
      </c>
      <c r="K11" s="3">
        <f t="shared" si="1"/>
        <v>234245</v>
      </c>
      <c r="L11" s="3">
        <f>QUOTIENT(K11,$K$137)</f>
        <v>1</v>
      </c>
      <c r="M11" s="3">
        <f t="shared" si="2"/>
        <v>0</v>
      </c>
      <c r="N11" s="6" t="s">
        <v>34</v>
      </c>
      <c r="O11" s="6" t="s">
        <v>34</v>
      </c>
      <c r="P11" s="6" t="s">
        <v>34</v>
      </c>
      <c r="Q11" s="6" t="s">
        <v>34</v>
      </c>
      <c r="R11" s="6" t="s">
        <v>34</v>
      </c>
      <c r="S11" s="6" t="s">
        <v>34</v>
      </c>
      <c r="T11" s="6" t="s">
        <v>34</v>
      </c>
      <c r="U11" s="6"/>
    </row>
    <row r="12" spans="1:21" ht="12.75">
      <c r="A12" s="3">
        <v>1</v>
      </c>
      <c r="B12" s="4">
        <v>19</v>
      </c>
      <c r="C12" s="3">
        <v>2</v>
      </c>
      <c r="D12" s="3">
        <v>1</v>
      </c>
      <c r="E12" s="5">
        <v>12.982542852286025</v>
      </c>
      <c r="F12" s="5">
        <v>13.518659615864433</v>
      </c>
      <c r="G12" s="5">
        <v>-1.1920087258506888</v>
      </c>
      <c r="H12" s="3">
        <v>264</v>
      </c>
      <c r="I12" s="3">
        <v>217</v>
      </c>
      <c r="J12" s="3">
        <f t="shared" si="0"/>
        <v>47089</v>
      </c>
      <c r="K12" s="3">
        <f t="shared" si="1"/>
        <v>281334</v>
      </c>
      <c r="L12" s="3">
        <f>QUOTIENT(K12,$K$137)</f>
        <v>1</v>
      </c>
      <c r="M12" s="3">
        <f t="shared" si="2"/>
        <v>0</v>
      </c>
      <c r="N12" s="6" t="s">
        <v>34</v>
      </c>
      <c r="O12" s="6" t="s">
        <v>34</v>
      </c>
      <c r="P12" s="6" t="s">
        <v>34</v>
      </c>
      <c r="Q12" s="6" t="s">
        <v>34</v>
      </c>
      <c r="R12" s="6" t="s">
        <v>34</v>
      </c>
      <c r="S12" s="6" t="s">
        <v>34</v>
      </c>
      <c r="T12" s="6" t="s">
        <v>34</v>
      </c>
      <c r="U12" s="6"/>
    </row>
    <row r="13" spans="1:21" ht="12.75">
      <c r="A13" s="3">
        <v>1</v>
      </c>
      <c r="B13" s="4">
        <v>21</v>
      </c>
      <c r="C13" s="3">
        <v>4</v>
      </c>
      <c r="D13" s="3">
        <v>1</v>
      </c>
      <c r="E13" s="5">
        <v>14.920404638934402</v>
      </c>
      <c r="F13" s="5">
        <v>15.121767957667808</v>
      </c>
      <c r="G13" s="5">
        <v>-1.1499054624905036</v>
      </c>
      <c r="H13" s="3">
        <v>309</v>
      </c>
      <c r="I13" s="3">
        <v>217</v>
      </c>
      <c r="J13" s="3">
        <f t="shared" si="0"/>
        <v>47089</v>
      </c>
      <c r="K13" s="3">
        <f t="shared" si="1"/>
        <v>328423</v>
      </c>
      <c r="L13" s="3">
        <f>QUOTIENT(K13,$K$137)</f>
        <v>1</v>
      </c>
      <c r="M13" s="3">
        <f t="shared" si="2"/>
        <v>0</v>
      </c>
      <c r="N13" s="6" t="s">
        <v>34</v>
      </c>
      <c r="O13" s="6" t="s">
        <v>34</v>
      </c>
      <c r="P13" s="6" t="s">
        <v>34</v>
      </c>
      <c r="Q13" s="6" t="s">
        <v>34</v>
      </c>
      <c r="R13" s="6" t="s">
        <v>34</v>
      </c>
      <c r="S13" s="6" t="s">
        <v>34</v>
      </c>
      <c r="T13" s="6" t="s">
        <v>34</v>
      </c>
      <c r="U13" s="6"/>
    </row>
    <row r="14" spans="1:21" ht="12.75">
      <c r="A14" s="3">
        <v>1</v>
      </c>
      <c r="B14" s="4">
        <v>22</v>
      </c>
      <c r="C14" s="3">
        <v>2</v>
      </c>
      <c r="D14" s="3">
        <v>1</v>
      </c>
      <c r="E14" s="5">
        <v>9.321869939446753</v>
      </c>
      <c r="F14" s="5">
        <v>15.145238684209367</v>
      </c>
      <c r="G14" s="5">
        <v>-0.9894717454761764</v>
      </c>
      <c r="H14" s="3">
        <v>310</v>
      </c>
      <c r="I14" s="3">
        <v>234</v>
      </c>
      <c r="J14" s="3">
        <f t="shared" si="0"/>
        <v>54756</v>
      </c>
      <c r="K14" s="3">
        <f t="shared" si="1"/>
        <v>383179</v>
      </c>
      <c r="L14" s="3">
        <f>QUOTIENT(K14,$K$137)</f>
        <v>2</v>
      </c>
      <c r="M14" s="3">
        <f t="shared" si="2"/>
        <v>1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 s="6" t="s">
        <v>34</v>
      </c>
      <c r="T14" s="6" t="s">
        <v>34</v>
      </c>
      <c r="U14" s="6"/>
    </row>
    <row r="15" spans="1:21" ht="12.75">
      <c r="A15" s="3">
        <v>1</v>
      </c>
      <c r="B15" s="4">
        <v>24</v>
      </c>
      <c r="C15" s="3">
        <v>2</v>
      </c>
      <c r="D15" s="3">
        <v>1</v>
      </c>
      <c r="E15" s="5">
        <v>9.513460725310594</v>
      </c>
      <c r="F15" s="5">
        <v>18.870099069013666</v>
      </c>
      <c r="G15" s="5">
        <v>-1.1065807696510215</v>
      </c>
      <c r="H15" s="3">
        <v>347</v>
      </c>
      <c r="I15" s="3">
        <v>269</v>
      </c>
      <c r="J15" s="3">
        <f t="shared" si="0"/>
        <v>72361</v>
      </c>
      <c r="K15" s="3">
        <f t="shared" si="1"/>
        <v>455540</v>
      </c>
      <c r="L15" s="3">
        <f>QUOTIENT(K15,$K$137)</f>
        <v>2</v>
      </c>
      <c r="M15" s="3">
        <f t="shared" si="2"/>
        <v>0</v>
      </c>
      <c r="N15" s="6" t="s">
        <v>34</v>
      </c>
      <c r="O15" s="6" t="s">
        <v>34</v>
      </c>
      <c r="P15" s="6" t="s">
        <v>34</v>
      </c>
      <c r="Q15" s="6" t="s">
        <v>34</v>
      </c>
      <c r="R15" s="6" t="s">
        <v>34</v>
      </c>
      <c r="S15" s="6" t="s">
        <v>34</v>
      </c>
      <c r="T15" s="6" t="s">
        <v>34</v>
      </c>
      <c r="U15" s="6"/>
    </row>
    <row r="16" spans="1:21" ht="12.75">
      <c r="A16" s="3">
        <v>1</v>
      </c>
      <c r="B16" s="4">
        <v>27</v>
      </c>
      <c r="C16" s="3">
        <v>1</v>
      </c>
      <c r="D16" s="3">
        <v>1</v>
      </c>
      <c r="E16" s="5">
        <v>2.930387406406479</v>
      </c>
      <c r="F16" s="5">
        <v>15.771502364214228</v>
      </c>
      <c r="G16" s="5">
        <v>-0.8999240334416683</v>
      </c>
      <c r="H16" s="3">
        <v>212</v>
      </c>
      <c r="I16" s="3">
        <v>157</v>
      </c>
      <c r="J16" s="3">
        <f t="shared" si="0"/>
        <v>24649</v>
      </c>
      <c r="K16" s="3">
        <f t="shared" si="1"/>
        <v>480189</v>
      </c>
      <c r="L16" s="3">
        <f>QUOTIENT(K16,$K$137)</f>
        <v>2</v>
      </c>
      <c r="M16" s="3">
        <f t="shared" si="2"/>
        <v>0</v>
      </c>
      <c r="N16" s="6" t="s">
        <v>34</v>
      </c>
      <c r="O16" s="6" t="s">
        <v>34</v>
      </c>
      <c r="P16" s="6" t="s">
        <v>34</v>
      </c>
      <c r="Q16" s="6" t="s">
        <v>34</v>
      </c>
      <c r="R16" s="6" t="s">
        <v>34</v>
      </c>
      <c r="S16" s="6" t="s">
        <v>34</v>
      </c>
      <c r="T16" s="6" t="s">
        <v>34</v>
      </c>
      <c r="U16" s="6"/>
    </row>
    <row r="17" spans="1:21" ht="12.75">
      <c r="A17" s="3">
        <v>1</v>
      </c>
      <c r="B17" s="4">
        <v>28</v>
      </c>
      <c r="C17" s="3">
        <v>1</v>
      </c>
      <c r="D17" s="3">
        <v>1</v>
      </c>
      <c r="E17" s="5">
        <v>2.4204973740938858</v>
      </c>
      <c r="F17" s="5">
        <v>17.482266754483927</v>
      </c>
      <c r="G17" s="5">
        <v>-0.9876881470868657</v>
      </c>
      <c r="H17" s="3">
        <v>223</v>
      </c>
      <c r="I17" s="3">
        <v>167</v>
      </c>
      <c r="J17" s="3">
        <f t="shared" si="0"/>
        <v>27889</v>
      </c>
      <c r="K17" s="3">
        <f t="shared" si="1"/>
        <v>508078</v>
      </c>
      <c r="L17" s="3">
        <f>QUOTIENT(K17,$K$137)</f>
        <v>2</v>
      </c>
      <c r="M17" s="3">
        <f t="shared" si="2"/>
        <v>0</v>
      </c>
      <c r="N17" s="6" t="s">
        <v>34</v>
      </c>
      <c r="O17" s="6" t="s">
        <v>34</v>
      </c>
      <c r="P17" s="6" t="s">
        <v>34</v>
      </c>
      <c r="Q17" s="6" t="s">
        <v>34</v>
      </c>
      <c r="R17" s="6" t="s">
        <v>34</v>
      </c>
      <c r="S17" s="6" t="s">
        <v>34</v>
      </c>
      <c r="T17" s="6" t="s">
        <v>34</v>
      </c>
      <c r="U17" s="6"/>
    </row>
    <row r="18" spans="1:21" ht="12.75">
      <c r="A18" s="3">
        <v>2</v>
      </c>
      <c r="B18" s="4">
        <v>36</v>
      </c>
      <c r="C18" s="3">
        <v>2</v>
      </c>
      <c r="D18" s="3">
        <v>1</v>
      </c>
      <c r="E18" s="5">
        <v>6.521183979298692</v>
      </c>
      <c r="F18" s="5">
        <v>4.414009992315693</v>
      </c>
      <c r="G18" s="5">
        <v>-0.6109400105650324</v>
      </c>
      <c r="H18" s="3">
        <v>244</v>
      </c>
      <c r="I18" s="3">
        <v>186</v>
      </c>
      <c r="J18" s="3">
        <f t="shared" si="0"/>
        <v>34596</v>
      </c>
      <c r="K18" s="3">
        <f t="shared" si="1"/>
        <v>542674</v>
      </c>
      <c r="L18" s="3">
        <f>QUOTIENT(K18,$K$137)</f>
        <v>2</v>
      </c>
      <c r="M18" s="3">
        <f t="shared" si="2"/>
        <v>0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/>
    </row>
    <row r="19" spans="1:21" ht="12.75">
      <c r="A19" s="3">
        <v>2</v>
      </c>
      <c r="B19" s="4">
        <v>38</v>
      </c>
      <c r="C19" s="3">
        <v>2</v>
      </c>
      <c r="D19" s="3">
        <v>1</v>
      </c>
      <c r="E19" s="5">
        <v>8.489088786936408</v>
      </c>
      <c r="F19" s="5">
        <v>1.8493050529154615</v>
      </c>
      <c r="G19" s="5">
        <v>-0.48325753029803165</v>
      </c>
      <c r="H19" s="3">
        <v>125</v>
      </c>
      <c r="I19" s="3">
        <v>96</v>
      </c>
      <c r="J19" s="3">
        <f t="shared" si="0"/>
        <v>9216</v>
      </c>
      <c r="K19" s="3">
        <f t="shared" si="1"/>
        <v>551890</v>
      </c>
      <c r="L19" s="3">
        <f>QUOTIENT(K19,$K$137)</f>
        <v>3</v>
      </c>
      <c r="M19" s="3">
        <f t="shared" si="2"/>
        <v>1</v>
      </c>
      <c r="N19" s="6" t="s">
        <v>34</v>
      </c>
      <c r="O19" s="6" t="s">
        <v>34</v>
      </c>
      <c r="P19" s="6" t="s">
        <v>34</v>
      </c>
      <c r="Q19" s="6" t="s">
        <v>34</v>
      </c>
      <c r="R19" s="6" t="s">
        <v>34</v>
      </c>
      <c r="S19" s="6" t="s">
        <v>34</v>
      </c>
      <c r="T19" s="6" t="s">
        <v>34</v>
      </c>
      <c r="U19" s="6"/>
    </row>
    <row r="20" spans="1:21" ht="12.75">
      <c r="A20" s="3">
        <v>2</v>
      </c>
      <c r="B20" s="4">
        <v>40</v>
      </c>
      <c r="C20" s="3">
        <v>1</v>
      </c>
      <c r="D20" s="3">
        <v>1</v>
      </c>
      <c r="E20" s="5">
        <v>11.513998692131166</v>
      </c>
      <c r="F20" s="5">
        <v>1.236569073908879</v>
      </c>
      <c r="G20" s="5">
        <v>-0.5300120429089017</v>
      </c>
      <c r="H20" s="3">
        <v>189</v>
      </c>
      <c r="I20" s="3">
        <v>147</v>
      </c>
      <c r="J20" s="3">
        <f t="shared" si="0"/>
        <v>21609</v>
      </c>
      <c r="K20" s="3">
        <f t="shared" si="1"/>
        <v>573499</v>
      </c>
      <c r="L20" s="3">
        <f>QUOTIENT(K20,$K$137)</f>
        <v>3</v>
      </c>
      <c r="M20" s="3">
        <f t="shared" si="2"/>
        <v>0</v>
      </c>
      <c r="N20" s="6" t="s">
        <v>34</v>
      </c>
      <c r="O20" s="6" t="s">
        <v>34</v>
      </c>
      <c r="P20" s="6" t="s">
        <v>34</v>
      </c>
      <c r="Q20" s="6" t="s">
        <v>34</v>
      </c>
      <c r="R20" s="6" t="s">
        <v>34</v>
      </c>
      <c r="S20" s="6" t="s">
        <v>34</v>
      </c>
      <c r="T20" s="6" t="s">
        <v>34</v>
      </c>
      <c r="U20" s="6"/>
    </row>
    <row r="21" spans="1:21" ht="12.75">
      <c r="A21" s="3">
        <v>2</v>
      </c>
      <c r="B21" s="4">
        <v>41</v>
      </c>
      <c r="C21" s="3">
        <v>2</v>
      </c>
      <c r="D21" s="3">
        <v>1</v>
      </c>
      <c r="E21" s="5">
        <v>10.420436643912133</v>
      </c>
      <c r="F21" s="5">
        <v>7.595050369760606</v>
      </c>
      <c r="G21" s="5">
        <v>-0.7906569732885596</v>
      </c>
      <c r="H21" s="3">
        <v>193</v>
      </c>
      <c r="I21" s="3">
        <v>150</v>
      </c>
      <c r="J21" s="3">
        <f t="shared" si="0"/>
        <v>22500</v>
      </c>
      <c r="K21" s="3">
        <f t="shared" si="1"/>
        <v>595999</v>
      </c>
      <c r="L21" s="3">
        <f>QUOTIENT(K21,$K$137)</f>
        <v>3</v>
      </c>
      <c r="M21" s="3">
        <f t="shared" si="2"/>
        <v>0</v>
      </c>
      <c r="N21" s="6" t="s">
        <v>34</v>
      </c>
      <c r="O21" s="6" t="s">
        <v>34</v>
      </c>
      <c r="P21" s="6" t="s">
        <v>34</v>
      </c>
      <c r="Q21" s="6" t="s">
        <v>34</v>
      </c>
      <c r="R21" s="6" t="s">
        <v>34</v>
      </c>
      <c r="S21" s="6" t="s">
        <v>34</v>
      </c>
      <c r="T21" s="6" t="s">
        <v>34</v>
      </c>
      <c r="U21" s="6"/>
    </row>
    <row r="22" spans="1:21" ht="12.75">
      <c r="A22" s="3">
        <v>2</v>
      </c>
      <c r="B22" s="4">
        <v>42</v>
      </c>
      <c r="C22" s="3">
        <v>3</v>
      </c>
      <c r="D22" s="3">
        <v>1</v>
      </c>
      <c r="E22" s="5">
        <v>11.151967284846586</v>
      </c>
      <c r="F22" s="5">
        <v>5.561468443210569</v>
      </c>
      <c r="G22" s="5">
        <v>-0.5586051767476654</v>
      </c>
      <c r="H22" s="3">
        <v>365</v>
      </c>
      <c r="I22" s="3">
        <v>278</v>
      </c>
      <c r="J22" s="3">
        <f t="shared" si="0"/>
        <v>77284</v>
      </c>
      <c r="K22" s="3">
        <f t="shared" si="1"/>
        <v>673283</v>
      </c>
      <c r="L22" s="3">
        <f>QUOTIENT(K22,$K$137)</f>
        <v>3</v>
      </c>
      <c r="M22" s="3">
        <f t="shared" si="2"/>
        <v>0</v>
      </c>
      <c r="N22" s="6" t="s">
        <v>34</v>
      </c>
      <c r="O22" s="6" t="s">
        <v>34</v>
      </c>
      <c r="P22" s="6" t="s">
        <v>34</v>
      </c>
      <c r="Q22" s="6" t="s">
        <v>34</v>
      </c>
      <c r="R22" s="6" t="s">
        <v>34</v>
      </c>
      <c r="S22" s="6" t="s">
        <v>34</v>
      </c>
      <c r="T22" s="6" t="s">
        <v>34</v>
      </c>
      <c r="U22" s="6"/>
    </row>
    <row r="23" spans="1:21" ht="12.75">
      <c r="A23" s="3">
        <v>2</v>
      </c>
      <c r="B23" s="4">
        <v>43</v>
      </c>
      <c r="C23" s="3">
        <v>2</v>
      </c>
      <c r="D23" s="3">
        <v>1</v>
      </c>
      <c r="E23" s="5">
        <v>13.57556669035609</v>
      </c>
      <c r="F23" s="5">
        <v>3.4544898136904716</v>
      </c>
      <c r="G23" s="5">
        <v>-0.5542262515392793</v>
      </c>
      <c r="H23" s="3">
        <v>160</v>
      </c>
      <c r="I23" s="3">
        <v>121</v>
      </c>
      <c r="J23" s="3">
        <f t="shared" si="0"/>
        <v>14641</v>
      </c>
      <c r="K23" s="3">
        <f t="shared" si="1"/>
        <v>687924</v>
      </c>
      <c r="L23" s="3">
        <f>QUOTIENT(K23,$K$137)</f>
        <v>3</v>
      </c>
      <c r="M23" s="3">
        <f t="shared" si="2"/>
        <v>0</v>
      </c>
      <c r="N23" s="6" t="s">
        <v>34</v>
      </c>
      <c r="O23" s="6" t="s">
        <v>34</v>
      </c>
      <c r="P23" s="6" t="s">
        <v>34</v>
      </c>
      <c r="Q23" s="6" t="s">
        <v>34</v>
      </c>
      <c r="R23" s="6" t="s">
        <v>34</v>
      </c>
      <c r="S23" s="6" t="s">
        <v>34</v>
      </c>
      <c r="T23" s="6" t="s">
        <v>34</v>
      </c>
      <c r="U23" s="6"/>
    </row>
    <row r="24" spans="1:21" ht="12.75">
      <c r="A24" s="3">
        <v>2</v>
      </c>
      <c r="B24" s="4">
        <v>44</v>
      </c>
      <c r="C24" s="3">
        <v>2</v>
      </c>
      <c r="D24" s="3">
        <v>1</v>
      </c>
      <c r="E24" s="5">
        <v>14.201285381200522</v>
      </c>
      <c r="F24" s="5">
        <v>1.1644764942919352</v>
      </c>
      <c r="G24" s="5">
        <v>-0.3698485191109726</v>
      </c>
      <c r="H24" s="3">
        <v>186</v>
      </c>
      <c r="I24" s="3">
        <v>152</v>
      </c>
      <c r="J24" s="3">
        <f t="shared" si="0"/>
        <v>23104</v>
      </c>
      <c r="K24" s="3">
        <f t="shared" si="1"/>
        <v>711028</v>
      </c>
      <c r="L24" s="3">
        <f>QUOTIENT(K24,$K$137)</f>
        <v>3</v>
      </c>
      <c r="M24" s="3">
        <f t="shared" si="2"/>
        <v>0</v>
      </c>
      <c r="N24" s="6" t="s">
        <v>34</v>
      </c>
      <c r="O24" s="6" t="s">
        <v>34</v>
      </c>
      <c r="P24" s="6" t="s">
        <v>34</v>
      </c>
      <c r="Q24" s="6" t="s">
        <v>34</v>
      </c>
      <c r="R24" s="6" t="s">
        <v>34</v>
      </c>
      <c r="S24" s="6" t="s">
        <v>34</v>
      </c>
      <c r="T24" s="6" t="s">
        <v>34</v>
      </c>
      <c r="U24" s="6"/>
    </row>
    <row r="25" spans="1:21" ht="12.75">
      <c r="A25" s="3">
        <v>2</v>
      </c>
      <c r="B25" s="4">
        <v>47</v>
      </c>
      <c r="C25" s="3">
        <v>3</v>
      </c>
      <c r="D25" s="3">
        <v>1</v>
      </c>
      <c r="E25" s="5">
        <v>16.647012298314294</v>
      </c>
      <c r="F25" s="5">
        <v>1.6035554356405348</v>
      </c>
      <c r="G25" s="5">
        <v>-0.4362419286587943</v>
      </c>
      <c r="H25" s="3">
        <v>244</v>
      </c>
      <c r="I25" s="3">
        <v>154</v>
      </c>
      <c r="J25" s="3">
        <f t="shared" si="0"/>
        <v>23716</v>
      </c>
      <c r="K25" s="3">
        <f t="shared" si="1"/>
        <v>734744</v>
      </c>
      <c r="L25" s="3">
        <f>QUOTIENT(K25,$K$137)</f>
        <v>4</v>
      </c>
      <c r="M25" s="3">
        <f t="shared" si="2"/>
        <v>1</v>
      </c>
      <c r="N25" s="6" t="s">
        <v>34</v>
      </c>
      <c r="O25" s="6" t="s">
        <v>34</v>
      </c>
      <c r="P25" s="6" t="s">
        <v>34</v>
      </c>
      <c r="Q25" s="6" t="s">
        <v>34</v>
      </c>
      <c r="R25" s="6" t="s">
        <v>34</v>
      </c>
      <c r="S25" s="6" t="s">
        <v>34</v>
      </c>
      <c r="T25" s="6" t="s">
        <v>34</v>
      </c>
      <c r="U25" s="6"/>
    </row>
    <row r="26" spans="1:21" ht="12.75">
      <c r="A26" s="3">
        <v>2</v>
      </c>
      <c r="B26" s="4">
        <v>50</v>
      </c>
      <c r="C26" s="3">
        <v>2</v>
      </c>
      <c r="D26" s="3">
        <v>1</v>
      </c>
      <c r="E26" s="5">
        <v>19.551193632882768</v>
      </c>
      <c r="F26" s="5">
        <v>4.022697602621808</v>
      </c>
      <c r="G26" s="5">
        <v>-0.48813483537615887</v>
      </c>
      <c r="H26" s="3">
        <v>260</v>
      </c>
      <c r="I26" s="3">
        <v>209</v>
      </c>
      <c r="J26" s="3">
        <f t="shared" si="0"/>
        <v>43681</v>
      </c>
      <c r="K26" s="3">
        <f t="shared" si="1"/>
        <v>778425</v>
      </c>
      <c r="L26" s="3">
        <f>QUOTIENT(K26,$K$137)</f>
        <v>4</v>
      </c>
      <c r="M26" s="3">
        <f t="shared" si="2"/>
        <v>0</v>
      </c>
      <c r="N26" s="6" t="s">
        <v>34</v>
      </c>
      <c r="O26" s="6" t="s">
        <v>34</v>
      </c>
      <c r="P26" s="6" t="s">
        <v>34</v>
      </c>
      <c r="Q26" s="6" t="s">
        <v>34</v>
      </c>
      <c r="R26" s="6" t="s">
        <v>34</v>
      </c>
      <c r="S26" s="6" t="s">
        <v>34</v>
      </c>
      <c r="T26" s="6" t="s">
        <v>34</v>
      </c>
      <c r="U26" s="6"/>
    </row>
    <row r="27" spans="1:21" ht="12.75">
      <c r="A27" s="3">
        <v>2</v>
      </c>
      <c r="B27" s="4">
        <v>51</v>
      </c>
      <c r="C27" s="3">
        <v>2</v>
      </c>
      <c r="D27" s="3">
        <v>1</v>
      </c>
      <c r="E27" s="5">
        <v>18.313282062974483</v>
      </c>
      <c r="F27" s="5">
        <v>6.993188036866557</v>
      </c>
      <c r="G27" s="5">
        <v>-0.6212403597214446</v>
      </c>
      <c r="H27" s="3">
        <v>256</v>
      </c>
      <c r="I27" s="3">
        <v>182</v>
      </c>
      <c r="J27" s="3">
        <f t="shared" si="0"/>
        <v>33124</v>
      </c>
      <c r="K27" s="3">
        <f t="shared" si="1"/>
        <v>811549</v>
      </c>
      <c r="L27" s="3">
        <f>QUOTIENT(K27,$K$137)</f>
        <v>4</v>
      </c>
      <c r="M27" s="3">
        <f t="shared" si="2"/>
        <v>0</v>
      </c>
      <c r="N27" s="6" t="s">
        <v>34</v>
      </c>
      <c r="O27" s="6" t="s">
        <v>34</v>
      </c>
      <c r="P27" s="6" t="s">
        <v>34</v>
      </c>
      <c r="Q27" s="6" t="s">
        <v>34</v>
      </c>
      <c r="R27" s="6" t="s">
        <v>34</v>
      </c>
      <c r="S27" s="6" t="s">
        <v>34</v>
      </c>
      <c r="T27" s="6" t="s">
        <v>34</v>
      </c>
      <c r="U27" s="6"/>
    </row>
    <row r="28" spans="1:21" ht="12.75">
      <c r="A28" s="3">
        <v>2</v>
      </c>
      <c r="B28" s="4">
        <v>52</v>
      </c>
      <c r="C28" s="3">
        <v>2</v>
      </c>
      <c r="D28" s="3">
        <v>1</v>
      </c>
      <c r="E28" s="5">
        <v>13.133381922981009</v>
      </c>
      <c r="F28" s="5">
        <v>6.671075043446766</v>
      </c>
      <c r="G28" s="5">
        <v>-0.5496788954712339</v>
      </c>
      <c r="H28" s="3">
        <v>373</v>
      </c>
      <c r="I28" s="3">
        <v>284</v>
      </c>
      <c r="J28" s="3">
        <f t="shared" si="0"/>
        <v>80656</v>
      </c>
      <c r="K28" s="3">
        <f t="shared" si="1"/>
        <v>892205</v>
      </c>
      <c r="L28" s="3">
        <f>QUOTIENT(K28,$K$137)</f>
        <v>4</v>
      </c>
      <c r="M28" s="3">
        <f t="shared" si="2"/>
        <v>0</v>
      </c>
      <c r="N28" s="6" t="s">
        <v>34</v>
      </c>
      <c r="O28" s="6" t="s">
        <v>34</v>
      </c>
      <c r="P28" s="6" t="s">
        <v>34</v>
      </c>
      <c r="Q28" s="6" t="s">
        <v>34</v>
      </c>
      <c r="R28" s="6" t="s">
        <v>34</v>
      </c>
      <c r="S28" s="6" t="s">
        <v>34</v>
      </c>
      <c r="T28" s="6" t="s">
        <v>34</v>
      </c>
      <c r="U28" s="6"/>
    </row>
    <row r="29" spans="1:21" ht="12.75">
      <c r="A29" s="3">
        <v>2</v>
      </c>
      <c r="B29" s="4">
        <v>55</v>
      </c>
      <c r="C29" s="3">
        <v>2</v>
      </c>
      <c r="D29" s="3">
        <v>1</v>
      </c>
      <c r="E29" s="5">
        <v>13.456414911005751</v>
      </c>
      <c r="F29" s="5">
        <v>11.067044216524124</v>
      </c>
      <c r="G29" s="5">
        <v>-1.1534371599524964</v>
      </c>
      <c r="H29" s="3">
        <v>233</v>
      </c>
      <c r="I29" s="3">
        <v>207</v>
      </c>
      <c r="J29" s="3">
        <f t="shared" si="0"/>
        <v>42849</v>
      </c>
      <c r="K29" s="3">
        <f t="shared" si="1"/>
        <v>935054</v>
      </c>
      <c r="L29" s="3">
        <f>QUOTIENT(K29,$K$137)</f>
        <v>5</v>
      </c>
      <c r="M29" s="3">
        <f t="shared" si="2"/>
        <v>1</v>
      </c>
      <c r="N29" s="6" t="s">
        <v>34</v>
      </c>
      <c r="O29" s="6" t="s">
        <v>34</v>
      </c>
      <c r="P29" s="6" t="s">
        <v>34</v>
      </c>
      <c r="Q29" s="6" t="s">
        <v>34</v>
      </c>
      <c r="R29" s="6" t="s">
        <v>34</v>
      </c>
      <c r="S29" s="6" t="s">
        <v>34</v>
      </c>
      <c r="T29" s="6" t="s">
        <v>34</v>
      </c>
      <c r="U29" s="6"/>
    </row>
    <row r="30" spans="1:21" ht="12.75">
      <c r="A30" s="3">
        <v>2</v>
      </c>
      <c r="B30" s="4">
        <v>56</v>
      </c>
      <c r="C30" s="3">
        <v>2</v>
      </c>
      <c r="D30" s="3">
        <v>1</v>
      </c>
      <c r="E30" s="5">
        <v>15.225669959236582</v>
      </c>
      <c r="F30" s="5">
        <v>9.127020696696208</v>
      </c>
      <c r="G30" s="5">
        <v>-1.0500139677866638</v>
      </c>
      <c r="H30" s="3">
        <v>239</v>
      </c>
      <c r="I30" s="3">
        <v>190</v>
      </c>
      <c r="J30" s="3">
        <f t="shared" si="0"/>
        <v>36100</v>
      </c>
      <c r="K30" s="3">
        <f t="shared" si="1"/>
        <v>971154</v>
      </c>
      <c r="L30" s="3">
        <f>QUOTIENT(K30,$K$137)</f>
        <v>5</v>
      </c>
      <c r="M30" s="3">
        <f t="shared" si="2"/>
        <v>0</v>
      </c>
      <c r="N30" s="6" t="s">
        <v>34</v>
      </c>
      <c r="O30" s="6" t="s">
        <v>34</v>
      </c>
      <c r="P30" s="6" t="s">
        <v>34</v>
      </c>
      <c r="Q30" s="6" t="s">
        <v>34</v>
      </c>
      <c r="R30" s="6" t="s">
        <v>34</v>
      </c>
      <c r="S30" s="6" t="s">
        <v>34</v>
      </c>
      <c r="T30" s="6" t="s">
        <v>34</v>
      </c>
      <c r="U30" s="6"/>
    </row>
    <row r="31" spans="1:21" ht="12.75">
      <c r="A31" s="3">
        <v>2</v>
      </c>
      <c r="B31" s="4">
        <v>58</v>
      </c>
      <c r="C31" s="3">
        <v>2</v>
      </c>
      <c r="D31" s="3">
        <v>1</v>
      </c>
      <c r="E31" s="5">
        <v>18.25448833971244</v>
      </c>
      <c r="F31" s="5">
        <v>11.530383201488652</v>
      </c>
      <c r="G31" s="5">
        <v>-1.1472818275308763</v>
      </c>
      <c r="H31" s="3">
        <v>240</v>
      </c>
      <c r="I31" s="3">
        <v>197</v>
      </c>
      <c r="J31" s="3">
        <f t="shared" si="0"/>
        <v>38809</v>
      </c>
      <c r="K31" s="3">
        <f t="shared" si="1"/>
        <v>1009963</v>
      </c>
      <c r="L31" s="3">
        <f>QUOTIENT(K31,$K$137)</f>
        <v>5</v>
      </c>
      <c r="M31" s="3">
        <f t="shared" si="2"/>
        <v>0</v>
      </c>
      <c r="N31" s="6" t="s">
        <v>34</v>
      </c>
      <c r="O31" s="6" t="s">
        <v>34</v>
      </c>
      <c r="P31" s="6" t="s">
        <v>34</v>
      </c>
      <c r="Q31" s="6" t="s">
        <v>34</v>
      </c>
      <c r="R31" s="6" t="s">
        <v>34</v>
      </c>
      <c r="S31" s="6" t="s">
        <v>34</v>
      </c>
      <c r="T31" s="6" t="s">
        <v>34</v>
      </c>
      <c r="U31" s="6"/>
    </row>
    <row r="32" spans="1:21" ht="12.75">
      <c r="A32" s="3">
        <v>3</v>
      </c>
      <c r="B32" s="4">
        <v>61</v>
      </c>
      <c r="C32" s="3">
        <v>2</v>
      </c>
      <c r="D32" s="3">
        <v>1</v>
      </c>
      <c r="E32" s="5">
        <v>2.553578613525637</v>
      </c>
      <c r="F32" s="5">
        <v>-2.278767730727439</v>
      </c>
      <c r="G32" s="5">
        <v>-0.24093812822675065</v>
      </c>
      <c r="H32" s="3">
        <v>206</v>
      </c>
      <c r="I32" s="3">
        <v>160</v>
      </c>
      <c r="J32" s="3">
        <f t="shared" si="0"/>
        <v>25600</v>
      </c>
      <c r="K32" s="3">
        <f t="shared" si="1"/>
        <v>1035563</v>
      </c>
      <c r="L32" s="3">
        <f>QUOTIENT(K32,$K$137)</f>
        <v>5</v>
      </c>
      <c r="M32" s="3">
        <f t="shared" si="2"/>
        <v>0</v>
      </c>
      <c r="N32" s="6" t="s">
        <v>34</v>
      </c>
      <c r="O32" s="6" t="s">
        <v>34</v>
      </c>
      <c r="P32" s="6" t="s">
        <v>34</v>
      </c>
      <c r="Q32" s="6" t="s">
        <v>34</v>
      </c>
      <c r="R32" s="6" t="s">
        <v>34</v>
      </c>
      <c r="S32" s="6" t="s">
        <v>34</v>
      </c>
      <c r="T32" s="6" t="s">
        <v>34</v>
      </c>
      <c r="U32" s="6"/>
    </row>
    <row r="33" spans="1:21" ht="12.75">
      <c r="A33" s="3">
        <v>3</v>
      </c>
      <c r="B33" s="4">
        <v>64</v>
      </c>
      <c r="C33" s="3">
        <v>1</v>
      </c>
      <c r="D33" s="3">
        <v>1</v>
      </c>
      <c r="E33" s="5">
        <v>5.645582160665234</v>
      </c>
      <c r="F33" s="5">
        <v>-2.6205632448590452</v>
      </c>
      <c r="G33" s="5">
        <v>-0.13332157021793947</v>
      </c>
      <c r="H33" s="3">
        <v>204</v>
      </c>
      <c r="I33" s="3">
        <v>167</v>
      </c>
      <c r="J33" s="3">
        <f t="shared" si="0"/>
        <v>27889</v>
      </c>
      <c r="K33" s="3">
        <f t="shared" si="1"/>
        <v>1063452</v>
      </c>
      <c r="L33" s="3">
        <f>QUOTIENT(K33,$K$137)</f>
        <v>5</v>
      </c>
      <c r="M33" s="3">
        <f t="shared" si="2"/>
        <v>0</v>
      </c>
      <c r="N33" s="6" t="s">
        <v>34</v>
      </c>
      <c r="O33" s="6" t="s">
        <v>34</v>
      </c>
      <c r="P33" s="6" t="s">
        <v>34</v>
      </c>
      <c r="Q33" s="6" t="s">
        <v>34</v>
      </c>
      <c r="R33" s="6" t="s">
        <v>34</v>
      </c>
      <c r="S33" s="6" t="s">
        <v>34</v>
      </c>
      <c r="T33" s="6" t="s">
        <v>34</v>
      </c>
      <c r="U33" s="6"/>
    </row>
    <row r="34" spans="1:21" ht="12.75">
      <c r="A34" s="3">
        <v>3</v>
      </c>
      <c r="B34" s="4">
        <v>68</v>
      </c>
      <c r="C34" s="3">
        <v>1</v>
      </c>
      <c r="D34" s="3">
        <v>1</v>
      </c>
      <c r="E34" s="5">
        <v>9.217375963728772</v>
      </c>
      <c r="F34" s="5">
        <v>-1.0324266880828665</v>
      </c>
      <c r="G34" s="5">
        <v>-0.22184492958984814</v>
      </c>
      <c r="H34" s="3">
        <v>221</v>
      </c>
      <c r="I34" s="3">
        <v>172</v>
      </c>
      <c r="J34" s="3">
        <f t="shared" si="0"/>
        <v>29584</v>
      </c>
      <c r="K34" s="3">
        <f t="shared" si="1"/>
        <v>1093036</v>
      </c>
      <c r="L34" s="3">
        <f>QUOTIENT(K34,$K$137)</f>
        <v>5</v>
      </c>
      <c r="M34" s="3">
        <f t="shared" si="2"/>
        <v>0</v>
      </c>
      <c r="N34" s="6" t="s">
        <v>34</v>
      </c>
      <c r="O34" s="6" t="s">
        <v>34</v>
      </c>
      <c r="P34" s="6" t="s">
        <v>34</v>
      </c>
      <c r="Q34" s="6" t="s">
        <v>34</v>
      </c>
      <c r="R34" s="6" t="s">
        <v>34</v>
      </c>
      <c r="S34" s="6" t="s">
        <v>34</v>
      </c>
      <c r="T34" s="6" t="s">
        <v>34</v>
      </c>
      <c r="U34" s="6"/>
    </row>
    <row r="35" spans="1:21" ht="12.75">
      <c r="A35" s="3">
        <v>3</v>
      </c>
      <c r="B35" s="4">
        <v>69</v>
      </c>
      <c r="C35" s="3">
        <v>2</v>
      </c>
      <c r="D35" s="3">
        <v>1</v>
      </c>
      <c r="E35" s="5">
        <v>10.129494762674936</v>
      </c>
      <c r="F35" s="5">
        <v>-2.5645144402036366</v>
      </c>
      <c r="G35" s="5">
        <v>-0.3160254165770169</v>
      </c>
      <c r="H35" s="3">
        <v>110</v>
      </c>
      <c r="I35" s="3">
        <v>89</v>
      </c>
      <c r="J35" s="3">
        <f t="shared" si="0"/>
        <v>7921</v>
      </c>
      <c r="K35" s="3">
        <f t="shared" si="1"/>
        <v>1100957</v>
      </c>
      <c r="L35" s="3">
        <f>QUOTIENT(K35,$K$137)</f>
        <v>6</v>
      </c>
      <c r="M35" s="3">
        <f t="shared" si="2"/>
        <v>1</v>
      </c>
      <c r="N35" s="6" t="s">
        <v>34</v>
      </c>
      <c r="O35" s="6" t="s">
        <v>34</v>
      </c>
      <c r="P35" s="6" t="s">
        <v>34</v>
      </c>
      <c r="Q35" s="6" t="s">
        <v>34</v>
      </c>
      <c r="R35" s="6" t="s">
        <v>34</v>
      </c>
      <c r="S35" s="6" t="s">
        <v>34</v>
      </c>
      <c r="T35" s="6" t="s">
        <v>34</v>
      </c>
      <c r="U35" s="6"/>
    </row>
    <row r="36" spans="1:21" ht="12.75">
      <c r="A36" s="3">
        <v>3</v>
      </c>
      <c r="B36" s="4">
        <v>70</v>
      </c>
      <c r="C36" s="3">
        <v>2</v>
      </c>
      <c r="D36" s="3">
        <v>1</v>
      </c>
      <c r="E36" s="5">
        <v>11.782850277955786</v>
      </c>
      <c r="F36" s="5">
        <v>-0.8297691640618857</v>
      </c>
      <c r="G36" s="5">
        <v>-0.4358121014081211</v>
      </c>
      <c r="H36" s="3">
        <v>132</v>
      </c>
      <c r="I36" s="3">
        <v>92</v>
      </c>
      <c r="J36" s="3">
        <f t="shared" si="0"/>
        <v>8464</v>
      </c>
      <c r="K36" s="3">
        <f t="shared" si="1"/>
        <v>1109421</v>
      </c>
      <c r="L36" s="3">
        <f>QUOTIENT(K36,$K$137)</f>
        <v>6</v>
      </c>
      <c r="M36" s="3">
        <f t="shared" si="2"/>
        <v>0</v>
      </c>
      <c r="N36" s="6" t="s">
        <v>34</v>
      </c>
      <c r="O36" s="6" t="s">
        <v>34</v>
      </c>
      <c r="P36" s="6" t="s">
        <v>34</v>
      </c>
      <c r="Q36" s="6" t="s">
        <v>34</v>
      </c>
      <c r="R36" s="6" t="s">
        <v>34</v>
      </c>
      <c r="S36" s="6" t="s">
        <v>34</v>
      </c>
      <c r="T36" s="6" t="s">
        <v>34</v>
      </c>
      <c r="U36" s="6"/>
    </row>
    <row r="37" spans="1:21" ht="12.75">
      <c r="A37" s="3">
        <v>3</v>
      </c>
      <c r="B37" s="4">
        <v>71</v>
      </c>
      <c r="C37" s="3">
        <v>1</v>
      </c>
      <c r="D37" s="3">
        <v>1</v>
      </c>
      <c r="E37" s="5">
        <v>12.140542323574664</v>
      </c>
      <c r="F37" s="5">
        <v>-3.151640237161112</v>
      </c>
      <c r="G37" s="5">
        <v>-0.34875524309304795</v>
      </c>
      <c r="H37" s="3">
        <v>203</v>
      </c>
      <c r="I37" s="3">
        <v>178</v>
      </c>
      <c r="J37" s="3">
        <f t="shared" si="0"/>
        <v>31684</v>
      </c>
      <c r="K37" s="3">
        <f t="shared" si="1"/>
        <v>1141105</v>
      </c>
      <c r="L37" s="3">
        <f>QUOTIENT(K37,$K$137)</f>
        <v>6</v>
      </c>
      <c r="M37" s="3">
        <f t="shared" si="2"/>
        <v>0</v>
      </c>
      <c r="N37" s="6" t="s">
        <v>34</v>
      </c>
      <c r="O37" s="6" t="s">
        <v>34</v>
      </c>
      <c r="P37" s="6" t="s">
        <v>34</v>
      </c>
      <c r="Q37" s="6" t="s">
        <v>34</v>
      </c>
      <c r="R37" s="6" t="s">
        <v>34</v>
      </c>
      <c r="S37" s="6" t="s">
        <v>34</v>
      </c>
      <c r="T37" s="6" t="s">
        <v>34</v>
      </c>
      <c r="U37" s="6"/>
    </row>
    <row r="38" spans="1:21" ht="12.75">
      <c r="A38" s="3">
        <v>3</v>
      </c>
      <c r="B38" s="4">
        <v>74</v>
      </c>
      <c r="C38" s="3">
        <v>1</v>
      </c>
      <c r="D38" s="3">
        <v>1</v>
      </c>
      <c r="E38" s="5">
        <v>10.956419243547431</v>
      </c>
      <c r="F38" s="5">
        <v>-6.406001173640303</v>
      </c>
      <c r="G38" s="5">
        <v>-0.31818626431977337</v>
      </c>
      <c r="H38" s="3">
        <v>228</v>
      </c>
      <c r="I38" s="3">
        <v>183</v>
      </c>
      <c r="J38" s="3">
        <f t="shared" si="0"/>
        <v>33489</v>
      </c>
      <c r="K38" s="3">
        <f t="shared" si="1"/>
        <v>1174594</v>
      </c>
      <c r="L38" s="3">
        <f>QUOTIENT(K38,$K$137)</f>
        <v>6</v>
      </c>
      <c r="M38" s="3">
        <f t="shared" si="2"/>
        <v>0</v>
      </c>
      <c r="N38" s="6" t="s">
        <v>34</v>
      </c>
      <c r="O38" s="6" t="s">
        <v>34</v>
      </c>
      <c r="P38" s="6" t="s">
        <v>34</v>
      </c>
      <c r="Q38" s="6" t="s">
        <v>34</v>
      </c>
      <c r="R38" s="6" t="s">
        <v>34</v>
      </c>
      <c r="S38" s="6" t="s">
        <v>34</v>
      </c>
      <c r="T38" s="6" t="s">
        <v>34</v>
      </c>
      <c r="U38" s="6"/>
    </row>
    <row r="39" spans="1:21" ht="12.75">
      <c r="A39" s="3">
        <v>3</v>
      </c>
      <c r="B39" s="4">
        <v>78</v>
      </c>
      <c r="C39" s="3">
        <v>1</v>
      </c>
      <c r="D39" s="3">
        <v>1</v>
      </c>
      <c r="E39" s="5">
        <v>12.85830811144525</v>
      </c>
      <c r="F39" s="5">
        <v>-10.296540307631165</v>
      </c>
      <c r="G39" s="5">
        <v>-0.22454100973322633</v>
      </c>
      <c r="H39" s="3">
        <v>210</v>
      </c>
      <c r="I39" s="3">
        <v>168</v>
      </c>
      <c r="J39" s="3">
        <f t="shared" si="0"/>
        <v>28224</v>
      </c>
      <c r="K39" s="3">
        <f t="shared" si="1"/>
        <v>1202818</v>
      </c>
      <c r="L39" s="3">
        <f>QUOTIENT(K39,$K$137)</f>
        <v>6</v>
      </c>
      <c r="M39" s="3">
        <f t="shared" si="2"/>
        <v>0</v>
      </c>
      <c r="N39" s="6" t="s">
        <v>34</v>
      </c>
      <c r="O39" s="6" t="s">
        <v>34</v>
      </c>
      <c r="P39" s="6" t="s">
        <v>34</v>
      </c>
      <c r="Q39" s="6" t="s">
        <v>34</v>
      </c>
      <c r="R39" s="6" t="s">
        <v>34</v>
      </c>
      <c r="S39" s="6" t="s">
        <v>34</v>
      </c>
      <c r="T39" s="6" t="s">
        <v>34</v>
      </c>
      <c r="U39" s="6"/>
    </row>
    <row r="40" spans="1:21" ht="12.75">
      <c r="A40" s="3">
        <v>3</v>
      </c>
      <c r="B40" s="4">
        <v>79</v>
      </c>
      <c r="C40" s="3">
        <v>2</v>
      </c>
      <c r="D40" s="3">
        <v>1</v>
      </c>
      <c r="E40" s="5">
        <v>13.72000407594204</v>
      </c>
      <c r="F40" s="5">
        <v>-7.346717261128152</v>
      </c>
      <c r="G40" s="5">
        <v>-0.1891528861677883</v>
      </c>
      <c r="H40" s="3">
        <v>184</v>
      </c>
      <c r="I40" s="3">
        <v>138</v>
      </c>
      <c r="J40" s="3">
        <f t="shared" si="0"/>
        <v>19044</v>
      </c>
      <c r="K40" s="3">
        <f t="shared" si="1"/>
        <v>1221862</v>
      </c>
      <c r="L40" s="3">
        <f>QUOTIENT(K40,$K$137)</f>
        <v>6</v>
      </c>
      <c r="M40" s="3">
        <f t="shared" si="2"/>
        <v>0</v>
      </c>
      <c r="N40" s="6" t="s">
        <v>34</v>
      </c>
      <c r="O40" s="6" t="s">
        <v>34</v>
      </c>
      <c r="P40" s="6" t="s">
        <v>34</v>
      </c>
      <c r="Q40" s="6" t="s">
        <v>34</v>
      </c>
      <c r="R40" s="6" t="s">
        <v>34</v>
      </c>
      <c r="S40" s="6" t="s">
        <v>34</v>
      </c>
      <c r="T40" s="6" t="s">
        <v>34</v>
      </c>
      <c r="U40" s="6"/>
    </row>
    <row r="41" spans="1:21" ht="12.75">
      <c r="A41" s="3">
        <v>3</v>
      </c>
      <c r="B41" s="4">
        <v>80</v>
      </c>
      <c r="C41" s="3">
        <v>1</v>
      </c>
      <c r="D41" s="3">
        <v>1</v>
      </c>
      <c r="E41" s="5">
        <v>13.407283385861316</v>
      </c>
      <c r="F41" s="5">
        <v>-5.6495047000944325</v>
      </c>
      <c r="G41" s="5">
        <v>-0.2738234090854679</v>
      </c>
      <c r="H41" s="3">
        <v>194</v>
      </c>
      <c r="I41" s="3">
        <v>154</v>
      </c>
      <c r="J41" s="3">
        <f t="shared" si="0"/>
        <v>23716</v>
      </c>
      <c r="K41" s="3">
        <f t="shared" si="1"/>
        <v>1245578</v>
      </c>
      <c r="L41" s="3">
        <f>QUOTIENT(K41,$K$137)</f>
        <v>6</v>
      </c>
      <c r="M41" s="3">
        <f t="shared" si="2"/>
        <v>0</v>
      </c>
      <c r="N41" s="6" t="s">
        <v>34</v>
      </c>
      <c r="O41" s="6" t="s">
        <v>34</v>
      </c>
      <c r="P41" s="6" t="s">
        <v>34</v>
      </c>
      <c r="Q41" s="6" t="s">
        <v>34</v>
      </c>
      <c r="R41" s="6" t="s">
        <v>34</v>
      </c>
      <c r="S41" s="6" t="s">
        <v>34</v>
      </c>
      <c r="T41" s="6" t="s">
        <v>34</v>
      </c>
      <c r="U41" s="6"/>
    </row>
    <row r="42" spans="1:21" ht="12.75">
      <c r="A42" s="3">
        <v>3</v>
      </c>
      <c r="B42" s="4">
        <v>82</v>
      </c>
      <c r="C42" s="3">
        <v>2</v>
      </c>
      <c r="D42" s="3">
        <v>1</v>
      </c>
      <c r="E42" s="5">
        <v>15.05954326171904</v>
      </c>
      <c r="F42" s="5">
        <v>-1.8997230403831624</v>
      </c>
      <c r="G42" s="5">
        <v>-0.42378308527663</v>
      </c>
      <c r="H42" s="3">
        <v>149</v>
      </c>
      <c r="I42" s="3">
        <v>122</v>
      </c>
      <c r="J42" s="3">
        <f t="shared" si="0"/>
        <v>14884</v>
      </c>
      <c r="K42" s="3">
        <f t="shared" si="1"/>
        <v>1260462</v>
      </c>
      <c r="L42" s="3">
        <f>QUOTIENT(K42,$K$137)</f>
        <v>6</v>
      </c>
      <c r="M42" s="3">
        <f t="shared" si="2"/>
        <v>0</v>
      </c>
      <c r="N42" s="6" t="s">
        <v>34</v>
      </c>
      <c r="O42" s="6" t="s">
        <v>34</v>
      </c>
      <c r="P42" s="6" t="s">
        <v>34</v>
      </c>
      <c r="Q42" s="6" t="s">
        <v>34</v>
      </c>
      <c r="R42" s="6" t="s">
        <v>34</v>
      </c>
      <c r="S42" s="6" t="s">
        <v>34</v>
      </c>
      <c r="T42" s="6" t="s">
        <v>34</v>
      </c>
      <c r="U42" s="6"/>
    </row>
    <row r="43" spans="1:21" ht="12.75">
      <c r="A43" s="3">
        <v>3</v>
      </c>
      <c r="B43" s="4">
        <v>84</v>
      </c>
      <c r="C43" s="3">
        <v>4</v>
      </c>
      <c r="D43" s="3">
        <v>1</v>
      </c>
      <c r="E43" s="5">
        <v>17.669701541198886</v>
      </c>
      <c r="F43" s="5">
        <v>-1.6619898884620246</v>
      </c>
      <c r="G43" s="5">
        <v>-0.1345995009724919</v>
      </c>
      <c r="H43" s="3">
        <v>263</v>
      </c>
      <c r="I43" s="3">
        <v>196</v>
      </c>
      <c r="J43" s="3">
        <f t="shared" si="0"/>
        <v>38416</v>
      </c>
      <c r="K43" s="3">
        <f t="shared" si="1"/>
        <v>1298878</v>
      </c>
      <c r="L43" s="3">
        <f>QUOTIENT(K43,$K$137)</f>
        <v>7</v>
      </c>
      <c r="M43" s="3">
        <f t="shared" si="2"/>
        <v>1</v>
      </c>
      <c r="N43" s="6" t="s">
        <v>34</v>
      </c>
      <c r="O43" s="6" t="s">
        <v>34</v>
      </c>
      <c r="P43" s="6" t="s">
        <v>34</v>
      </c>
      <c r="Q43" s="6" t="s">
        <v>34</v>
      </c>
      <c r="R43" s="6" t="s">
        <v>34</v>
      </c>
      <c r="S43" s="6" t="s">
        <v>34</v>
      </c>
      <c r="T43" s="6" t="s">
        <v>34</v>
      </c>
      <c r="U43" s="6"/>
    </row>
    <row r="44" spans="1:21" ht="12.75">
      <c r="A44" s="3">
        <v>3</v>
      </c>
      <c r="B44" s="4">
        <v>85</v>
      </c>
      <c r="C44" s="3">
        <v>1</v>
      </c>
      <c r="D44" s="3">
        <v>1</v>
      </c>
      <c r="E44" s="5">
        <v>19.961114989975837</v>
      </c>
      <c r="F44" s="5">
        <v>-4.125345110628183</v>
      </c>
      <c r="G44" s="5">
        <v>-0.0758810982662087</v>
      </c>
      <c r="H44" s="3">
        <v>223</v>
      </c>
      <c r="I44" s="3">
        <v>178</v>
      </c>
      <c r="J44" s="3">
        <f t="shared" si="0"/>
        <v>31684</v>
      </c>
      <c r="K44" s="3">
        <f t="shared" si="1"/>
        <v>1330562</v>
      </c>
      <c r="L44" s="3">
        <f>QUOTIENT(K44,$K$137)</f>
        <v>7</v>
      </c>
      <c r="M44" s="3">
        <f t="shared" si="2"/>
        <v>0</v>
      </c>
      <c r="N44" s="6" t="s">
        <v>34</v>
      </c>
      <c r="O44" s="6" t="s">
        <v>34</v>
      </c>
      <c r="P44" s="6" t="s">
        <v>34</v>
      </c>
      <c r="Q44" s="6" t="s">
        <v>34</v>
      </c>
      <c r="R44" s="6" t="s">
        <v>34</v>
      </c>
      <c r="S44" s="6" t="s">
        <v>34</v>
      </c>
      <c r="T44" s="6" t="s">
        <v>34</v>
      </c>
      <c r="U44" s="6"/>
    </row>
    <row r="45" spans="1:21" ht="12.75">
      <c r="A45" s="3">
        <v>3</v>
      </c>
      <c r="B45" s="4">
        <v>87</v>
      </c>
      <c r="C45" s="3">
        <v>1</v>
      </c>
      <c r="D45" s="3">
        <v>1</v>
      </c>
      <c r="E45" s="5">
        <v>17.701643014276524</v>
      </c>
      <c r="F45" s="5">
        <v>-5.254224610859203</v>
      </c>
      <c r="G45" s="5">
        <v>0.004399618552575174</v>
      </c>
      <c r="H45" s="3">
        <v>175</v>
      </c>
      <c r="I45" s="3">
        <v>129</v>
      </c>
      <c r="J45" s="3">
        <f t="shared" si="0"/>
        <v>16641</v>
      </c>
      <c r="K45" s="3">
        <f t="shared" si="1"/>
        <v>1347203</v>
      </c>
      <c r="L45" s="3">
        <f>QUOTIENT(K45,$K$137)</f>
        <v>7</v>
      </c>
      <c r="M45" s="3">
        <f t="shared" si="2"/>
        <v>0</v>
      </c>
      <c r="N45" s="6" t="s">
        <v>34</v>
      </c>
      <c r="O45" s="6" t="s">
        <v>34</v>
      </c>
      <c r="P45" s="6" t="s">
        <v>34</v>
      </c>
      <c r="Q45" s="6" t="s">
        <v>34</v>
      </c>
      <c r="R45" s="6" t="s">
        <v>34</v>
      </c>
      <c r="S45" s="6" t="s">
        <v>34</v>
      </c>
      <c r="T45" s="6" t="s">
        <v>34</v>
      </c>
      <c r="U45" s="6"/>
    </row>
    <row r="46" spans="1:21" ht="12.75">
      <c r="A46" s="3">
        <v>3</v>
      </c>
      <c r="B46" s="4">
        <v>89</v>
      </c>
      <c r="C46" s="3">
        <v>1</v>
      </c>
      <c r="D46" s="3">
        <v>1</v>
      </c>
      <c r="E46" s="5">
        <v>16.934619915273757</v>
      </c>
      <c r="F46" s="5">
        <v>-8.621618064294777</v>
      </c>
      <c r="G46" s="5">
        <v>-0.04895464690673389</v>
      </c>
      <c r="H46" s="3">
        <v>196</v>
      </c>
      <c r="I46" s="3">
        <v>162</v>
      </c>
      <c r="J46" s="3">
        <f t="shared" si="0"/>
        <v>26244</v>
      </c>
      <c r="K46" s="3">
        <f t="shared" si="1"/>
        <v>1373447</v>
      </c>
      <c r="L46" s="3">
        <f>QUOTIENT(K46,$K$137)</f>
        <v>7</v>
      </c>
      <c r="M46" s="3">
        <f t="shared" si="2"/>
        <v>0</v>
      </c>
      <c r="N46" s="6" t="s">
        <v>34</v>
      </c>
      <c r="O46" s="6" t="s">
        <v>34</v>
      </c>
      <c r="P46" s="6" t="s">
        <v>34</v>
      </c>
      <c r="Q46" s="6" t="s">
        <v>34</v>
      </c>
      <c r="R46" s="6" t="s">
        <v>34</v>
      </c>
      <c r="S46" s="6" t="s">
        <v>34</v>
      </c>
      <c r="T46" s="6" t="s">
        <v>34</v>
      </c>
      <c r="U46" s="6"/>
    </row>
    <row r="47" spans="1:21" ht="12.75">
      <c r="A47" s="3">
        <v>3</v>
      </c>
      <c r="B47" s="4">
        <v>90</v>
      </c>
      <c r="C47" s="3">
        <v>1</v>
      </c>
      <c r="D47" s="3">
        <v>1</v>
      </c>
      <c r="E47" s="5">
        <v>19.51636690985816</v>
      </c>
      <c r="F47" s="5">
        <v>-8.202804814223244</v>
      </c>
      <c r="G47" s="5">
        <v>-0.018676232081844865</v>
      </c>
      <c r="H47" s="3">
        <v>260</v>
      </c>
      <c r="I47" s="3">
        <v>213</v>
      </c>
      <c r="J47" s="3">
        <f t="shared" si="0"/>
        <v>45369</v>
      </c>
      <c r="K47" s="3">
        <f t="shared" si="1"/>
        <v>1418816</v>
      </c>
      <c r="L47" s="3">
        <f>QUOTIENT(K47,$K$137)</f>
        <v>7</v>
      </c>
      <c r="M47" s="3">
        <f t="shared" si="2"/>
        <v>0</v>
      </c>
      <c r="N47" s="6" t="s">
        <v>34</v>
      </c>
      <c r="O47" s="6" t="s">
        <v>34</v>
      </c>
      <c r="P47" s="6" t="s">
        <v>34</v>
      </c>
      <c r="Q47" s="6" t="s">
        <v>34</v>
      </c>
      <c r="R47" s="6" t="s">
        <v>34</v>
      </c>
      <c r="S47" s="6" t="s">
        <v>34</v>
      </c>
      <c r="T47" s="6" t="s">
        <v>34</v>
      </c>
      <c r="U47" s="6"/>
    </row>
    <row r="48" spans="1:21" ht="12.75">
      <c r="A48" s="3">
        <v>3</v>
      </c>
      <c r="B48" s="4">
        <v>94</v>
      </c>
      <c r="C48" s="3">
        <v>2</v>
      </c>
      <c r="D48" s="3">
        <v>1</v>
      </c>
      <c r="E48" s="5">
        <v>18.349052284096594</v>
      </c>
      <c r="F48" s="5">
        <v>-11.794811739545546</v>
      </c>
      <c r="G48" s="5">
        <v>0.010808138504665069</v>
      </c>
      <c r="H48" s="3">
        <v>203</v>
      </c>
      <c r="I48" s="3">
        <v>159</v>
      </c>
      <c r="J48" s="3">
        <f t="shared" si="0"/>
        <v>25281</v>
      </c>
      <c r="K48" s="3">
        <f t="shared" si="1"/>
        <v>1444097</v>
      </c>
      <c r="L48" s="3">
        <f>QUOTIENT(K48,$K$137)</f>
        <v>7</v>
      </c>
      <c r="M48" s="3">
        <f t="shared" si="2"/>
        <v>0</v>
      </c>
      <c r="N48" s="6" t="s">
        <v>34</v>
      </c>
      <c r="O48" s="6" t="s">
        <v>34</v>
      </c>
      <c r="P48" s="6" t="s">
        <v>34</v>
      </c>
      <c r="Q48" s="6" t="s">
        <v>34</v>
      </c>
      <c r="R48" s="6" t="s">
        <v>34</v>
      </c>
      <c r="S48" s="6" t="s">
        <v>34</v>
      </c>
      <c r="T48" s="6" t="s">
        <v>34</v>
      </c>
      <c r="U48" s="6"/>
    </row>
    <row r="49" spans="1:21" ht="12.75">
      <c r="A49" s="3">
        <v>3</v>
      </c>
      <c r="B49" s="4">
        <v>96</v>
      </c>
      <c r="C49" s="3">
        <v>1</v>
      </c>
      <c r="D49" s="3">
        <v>1</v>
      </c>
      <c r="E49" s="5">
        <v>14.020349866041903</v>
      </c>
      <c r="F49" s="5">
        <v>-12.73509837738979</v>
      </c>
      <c r="G49" s="5">
        <v>-0.10275517198592846</v>
      </c>
      <c r="H49" s="3">
        <v>195</v>
      </c>
      <c r="I49" s="3">
        <v>159</v>
      </c>
      <c r="J49" s="3">
        <f t="shared" si="0"/>
        <v>25281</v>
      </c>
      <c r="K49" s="3">
        <f t="shared" si="1"/>
        <v>1469378</v>
      </c>
      <c r="L49" s="3">
        <f>QUOTIENT(K49,$K$137)</f>
        <v>8</v>
      </c>
      <c r="M49" s="3">
        <f t="shared" si="2"/>
        <v>1</v>
      </c>
      <c r="N49" s="6" t="s">
        <v>34</v>
      </c>
      <c r="O49" s="6" t="s">
        <v>34</v>
      </c>
      <c r="P49" s="6" t="s">
        <v>34</v>
      </c>
      <c r="Q49" s="6" t="s">
        <v>34</v>
      </c>
      <c r="R49" s="6" t="s">
        <v>34</v>
      </c>
      <c r="S49" s="6" t="s">
        <v>34</v>
      </c>
      <c r="T49" s="6" t="s">
        <v>34</v>
      </c>
      <c r="U49" s="6"/>
    </row>
    <row r="50" spans="1:21" ht="12.75">
      <c r="A50" s="3">
        <v>4</v>
      </c>
      <c r="B50" s="4">
        <v>97</v>
      </c>
      <c r="C50" s="3">
        <v>2</v>
      </c>
      <c r="D50" s="3">
        <v>1</v>
      </c>
      <c r="E50" s="5">
        <v>1.1585739651474487</v>
      </c>
      <c r="F50" s="5">
        <v>-1.888529399726933</v>
      </c>
      <c r="G50" s="5">
        <v>-0.3387589248095493</v>
      </c>
      <c r="H50" s="3">
        <v>151</v>
      </c>
      <c r="I50" s="3">
        <v>102</v>
      </c>
      <c r="J50" s="3">
        <f t="shared" si="0"/>
        <v>10404</v>
      </c>
      <c r="K50" s="3">
        <f t="shared" si="1"/>
        <v>1479782</v>
      </c>
      <c r="L50" s="3">
        <f>QUOTIENT(K50,$K$137)</f>
        <v>8</v>
      </c>
      <c r="M50" s="3">
        <f t="shared" si="2"/>
        <v>0</v>
      </c>
      <c r="N50" s="6" t="s">
        <v>34</v>
      </c>
      <c r="O50" s="6" t="s">
        <v>34</v>
      </c>
      <c r="P50" s="6" t="s">
        <v>34</v>
      </c>
      <c r="Q50" s="6" t="s">
        <v>34</v>
      </c>
      <c r="R50" s="6" t="s">
        <v>34</v>
      </c>
      <c r="S50" s="6" t="s">
        <v>34</v>
      </c>
      <c r="T50" s="6" t="s">
        <v>34</v>
      </c>
      <c r="U50" s="6"/>
    </row>
    <row r="51" spans="1:21" ht="12.75">
      <c r="A51" s="3">
        <v>4</v>
      </c>
      <c r="B51" s="4">
        <v>98</v>
      </c>
      <c r="C51" s="3">
        <v>1</v>
      </c>
      <c r="D51" s="3">
        <v>1</v>
      </c>
      <c r="E51" s="5">
        <v>0.08041517177960857</v>
      </c>
      <c r="F51" s="5">
        <v>-4.664979357798381</v>
      </c>
      <c r="G51" s="5">
        <v>-0.30888526576830655</v>
      </c>
      <c r="H51" s="3">
        <v>203</v>
      </c>
      <c r="I51" s="3">
        <v>165</v>
      </c>
      <c r="J51" s="3">
        <f t="shared" si="0"/>
        <v>27225</v>
      </c>
      <c r="K51" s="3">
        <f t="shared" si="1"/>
        <v>1507007</v>
      </c>
      <c r="L51" s="3">
        <f>QUOTIENT(K51,$K$137)</f>
        <v>8</v>
      </c>
      <c r="M51" s="3">
        <f t="shared" si="2"/>
        <v>0</v>
      </c>
      <c r="N51" s="6" t="s">
        <v>34</v>
      </c>
      <c r="O51" s="6" t="s">
        <v>34</v>
      </c>
      <c r="P51" s="6" t="s">
        <v>34</v>
      </c>
      <c r="Q51" s="6" t="s">
        <v>34</v>
      </c>
      <c r="R51" s="6" t="s">
        <v>34</v>
      </c>
      <c r="S51" s="6" t="s">
        <v>34</v>
      </c>
      <c r="T51" s="6" t="s">
        <v>34</v>
      </c>
      <c r="U51" s="6"/>
    </row>
    <row r="52" spans="1:21" ht="12.75">
      <c r="A52" s="3">
        <v>4</v>
      </c>
      <c r="B52" s="4">
        <v>99</v>
      </c>
      <c r="C52" s="3">
        <v>2</v>
      </c>
      <c r="D52" s="3">
        <v>1</v>
      </c>
      <c r="E52" s="5">
        <v>1.8505425470608226</v>
      </c>
      <c r="F52" s="5">
        <v>-5.744561936807402</v>
      </c>
      <c r="G52" s="5">
        <v>-0.5183906589004688</v>
      </c>
      <c r="H52" s="3">
        <v>149</v>
      </c>
      <c r="I52" s="3">
        <v>118</v>
      </c>
      <c r="J52" s="3">
        <f t="shared" si="0"/>
        <v>13924</v>
      </c>
      <c r="K52" s="3">
        <f t="shared" si="1"/>
        <v>1520931</v>
      </c>
      <c r="L52" s="3">
        <f>QUOTIENT(K52,$K$137)</f>
        <v>8</v>
      </c>
      <c r="M52" s="3">
        <f t="shared" si="2"/>
        <v>0</v>
      </c>
      <c r="N52" s="6" t="s">
        <v>34</v>
      </c>
      <c r="O52" s="6" t="s">
        <v>34</v>
      </c>
      <c r="P52" s="6" t="s">
        <v>34</v>
      </c>
      <c r="Q52" s="6" t="s">
        <v>34</v>
      </c>
      <c r="R52" s="6" t="s">
        <v>34</v>
      </c>
      <c r="S52" s="6" t="s">
        <v>34</v>
      </c>
      <c r="T52" s="6" t="s">
        <v>34</v>
      </c>
      <c r="U52" s="6"/>
    </row>
    <row r="53" spans="1:21" ht="12.75">
      <c r="A53" s="3">
        <v>4</v>
      </c>
      <c r="B53" s="4">
        <v>101</v>
      </c>
      <c r="C53" s="3">
        <v>2</v>
      </c>
      <c r="D53" s="3">
        <v>1</v>
      </c>
      <c r="E53" s="5">
        <v>5.605024583090669</v>
      </c>
      <c r="F53" s="5">
        <v>-5.797660990243079</v>
      </c>
      <c r="G53" s="5">
        <v>-0.4303779029403312</v>
      </c>
      <c r="H53" s="3">
        <v>193</v>
      </c>
      <c r="I53" s="3">
        <v>150</v>
      </c>
      <c r="J53" s="3">
        <f t="shared" si="0"/>
        <v>22500</v>
      </c>
      <c r="K53" s="3">
        <f t="shared" si="1"/>
        <v>1543431</v>
      </c>
      <c r="L53" s="3">
        <f>QUOTIENT(K53,$K$137)</f>
        <v>8</v>
      </c>
      <c r="M53" s="3">
        <f t="shared" si="2"/>
        <v>0</v>
      </c>
      <c r="N53" s="6" t="s">
        <v>34</v>
      </c>
      <c r="O53" s="6" t="s">
        <v>34</v>
      </c>
      <c r="P53" s="6" t="s">
        <v>34</v>
      </c>
      <c r="Q53" s="6" t="s">
        <v>34</v>
      </c>
      <c r="R53" s="6" t="s">
        <v>34</v>
      </c>
      <c r="S53" s="6" t="s">
        <v>34</v>
      </c>
      <c r="T53" s="6" t="s">
        <v>34</v>
      </c>
      <c r="U53" s="6"/>
    </row>
    <row r="54" spans="1:21" ht="12.75">
      <c r="A54" s="3">
        <v>4</v>
      </c>
      <c r="B54" s="4">
        <v>104</v>
      </c>
      <c r="C54" s="3">
        <v>2</v>
      </c>
      <c r="D54" s="3">
        <v>1</v>
      </c>
      <c r="E54" s="5">
        <v>2.0493511567032003</v>
      </c>
      <c r="F54" s="5">
        <v>-8.393265639276665</v>
      </c>
      <c r="G54" s="5">
        <v>-0.3819385529562592</v>
      </c>
      <c r="H54" s="3">
        <v>165</v>
      </c>
      <c r="I54" s="3">
        <v>127</v>
      </c>
      <c r="J54" s="3">
        <f t="shared" si="0"/>
        <v>16129</v>
      </c>
      <c r="K54" s="3">
        <f t="shared" si="1"/>
        <v>1559560</v>
      </c>
      <c r="L54" s="3">
        <f>QUOTIENT(K54,$K$137)</f>
        <v>8</v>
      </c>
      <c r="M54" s="3">
        <f t="shared" si="2"/>
        <v>0</v>
      </c>
      <c r="N54" s="6" t="s">
        <v>34</v>
      </c>
      <c r="O54" s="6" t="s">
        <v>34</v>
      </c>
      <c r="P54" s="6" t="s">
        <v>34</v>
      </c>
      <c r="Q54" s="6" t="s">
        <v>34</v>
      </c>
      <c r="R54" s="6" t="s">
        <v>34</v>
      </c>
      <c r="S54" s="6" t="s">
        <v>34</v>
      </c>
      <c r="T54" s="6" t="s">
        <v>34</v>
      </c>
      <c r="U54" s="6"/>
    </row>
    <row r="55" spans="1:21" ht="12.75">
      <c r="A55" s="3">
        <v>4</v>
      </c>
      <c r="B55" s="4">
        <v>108</v>
      </c>
      <c r="C55" s="3">
        <v>2</v>
      </c>
      <c r="D55" s="3">
        <v>1</v>
      </c>
      <c r="E55" s="5">
        <v>7.191836755802163</v>
      </c>
      <c r="F55" s="5">
        <v>-8.20821449709465</v>
      </c>
      <c r="G55" s="5">
        <v>-0.4434487242430819</v>
      </c>
      <c r="H55" s="3">
        <v>176</v>
      </c>
      <c r="I55" s="3">
        <v>138</v>
      </c>
      <c r="J55" s="3">
        <f t="shared" si="0"/>
        <v>19044</v>
      </c>
      <c r="K55" s="3">
        <f t="shared" si="1"/>
        <v>1578604</v>
      </c>
      <c r="L55" s="3">
        <f>QUOTIENT(K55,$K$137)</f>
        <v>8</v>
      </c>
      <c r="M55" s="3">
        <f t="shared" si="2"/>
        <v>0</v>
      </c>
      <c r="N55" s="6" t="s">
        <v>34</v>
      </c>
      <c r="O55" s="6" t="s">
        <v>34</v>
      </c>
      <c r="P55" s="6" t="s">
        <v>34</v>
      </c>
      <c r="Q55" s="6" t="s">
        <v>34</v>
      </c>
      <c r="R55" s="6" t="s">
        <v>34</v>
      </c>
      <c r="S55" s="6" t="s">
        <v>34</v>
      </c>
      <c r="T55" s="6" t="s">
        <v>34</v>
      </c>
      <c r="U55" s="6"/>
    </row>
    <row r="56" spans="1:21" ht="12.75">
      <c r="A56" s="3">
        <v>4</v>
      </c>
      <c r="B56" s="4">
        <v>110</v>
      </c>
      <c r="C56" s="3">
        <v>2</v>
      </c>
      <c r="D56" s="3">
        <v>1</v>
      </c>
      <c r="E56" s="5">
        <v>8.718486971424554</v>
      </c>
      <c r="F56" s="5">
        <v>-11.73839971453387</v>
      </c>
      <c r="G56" s="5">
        <v>-0.41351801904406427</v>
      </c>
      <c r="H56" s="3">
        <v>214</v>
      </c>
      <c r="I56" s="3">
        <v>175</v>
      </c>
      <c r="J56" s="3">
        <f t="shared" si="0"/>
        <v>30625</v>
      </c>
      <c r="K56" s="3">
        <f t="shared" si="1"/>
        <v>1609229</v>
      </c>
      <c r="L56" s="3">
        <f>QUOTIENT(K56,$K$137)</f>
        <v>8</v>
      </c>
      <c r="M56" s="3">
        <f t="shared" si="2"/>
        <v>0</v>
      </c>
      <c r="N56" s="6" t="s">
        <v>34</v>
      </c>
      <c r="O56" s="6" t="s">
        <v>34</v>
      </c>
      <c r="P56" s="6" t="s">
        <v>34</v>
      </c>
      <c r="Q56" s="6" t="s">
        <v>34</v>
      </c>
      <c r="R56" s="6" t="s">
        <v>34</v>
      </c>
      <c r="S56" s="6" t="s">
        <v>34</v>
      </c>
      <c r="T56" s="6" t="s">
        <v>34</v>
      </c>
      <c r="U56" s="6"/>
    </row>
    <row r="57" spans="1:21" ht="12.75">
      <c r="A57" s="3">
        <v>4</v>
      </c>
      <c r="B57" s="4">
        <v>112</v>
      </c>
      <c r="C57" s="3">
        <v>2</v>
      </c>
      <c r="D57" s="3">
        <v>1</v>
      </c>
      <c r="E57" s="5">
        <v>6.108685636995743</v>
      </c>
      <c r="F57" s="5">
        <v>-11.628397353639915</v>
      </c>
      <c r="G57" s="5">
        <v>-0.4175767978376962</v>
      </c>
      <c r="H57" s="3">
        <v>191</v>
      </c>
      <c r="I57" s="3">
        <v>165</v>
      </c>
      <c r="J57" s="3">
        <f t="shared" si="0"/>
        <v>27225</v>
      </c>
      <c r="K57" s="3">
        <f t="shared" si="1"/>
        <v>1636454</v>
      </c>
      <c r="L57" s="3">
        <f>QUOTIENT(K57,$K$137)</f>
        <v>8</v>
      </c>
      <c r="M57" s="3">
        <f t="shared" si="2"/>
        <v>0</v>
      </c>
      <c r="N57" s="6" t="s">
        <v>34</v>
      </c>
      <c r="O57" s="6" t="s">
        <v>34</v>
      </c>
      <c r="P57" s="6" t="s">
        <v>34</v>
      </c>
      <c r="Q57" s="6" t="s">
        <v>34</v>
      </c>
      <c r="R57" s="6" t="s">
        <v>34</v>
      </c>
      <c r="S57" s="6" t="s">
        <v>34</v>
      </c>
      <c r="T57" s="6" t="s">
        <v>34</v>
      </c>
      <c r="U57" s="6"/>
    </row>
    <row r="58" spans="1:21" ht="12.75">
      <c r="A58" s="3">
        <v>4</v>
      </c>
      <c r="B58" s="4">
        <v>113</v>
      </c>
      <c r="C58" s="3">
        <v>2</v>
      </c>
      <c r="D58" s="3">
        <v>1</v>
      </c>
      <c r="E58" s="5">
        <v>2.1328949204180807</v>
      </c>
      <c r="F58" s="5">
        <v>-10.65402410223117</v>
      </c>
      <c r="G58" s="5">
        <v>-0.48623972594682696</v>
      </c>
      <c r="H58" s="3">
        <v>146</v>
      </c>
      <c r="I58" s="3">
        <v>121</v>
      </c>
      <c r="J58" s="3">
        <f t="shared" si="0"/>
        <v>14641</v>
      </c>
      <c r="K58" s="3">
        <f t="shared" si="1"/>
        <v>1651095</v>
      </c>
      <c r="L58" s="3">
        <f>QUOTIENT(K58,$K$137)</f>
        <v>9</v>
      </c>
      <c r="M58" s="3">
        <f t="shared" si="2"/>
        <v>1</v>
      </c>
      <c r="N58" s="6" t="s">
        <v>34</v>
      </c>
      <c r="O58" s="6" t="s">
        <v>34</v>
      </c>
      <c r="P58" s="6" t="s">
        <v>34</v>
      </c>
      <c r="Q58" s="6" t="s">
        <v>34</v>
      </c>
      <c r="R58" s="6" t="s">
        <v>34</v>
      </c>
      <c r="S58" s="6" t="s">
        <v>34</v>
      </c>
      <c r="T58" s="6" t="s">
        <v>34</v>
      </c>
      <c r="U58" s="6"/>
    </row>
    <row r="59" spans="1:21" ht="12.75">
      <c r="A59" s="3">
        <v>4</v>
      </c>
      <c r="B59" s="4">
        <v>115</v>
      </c>
      <c r="C59" s="3">
        <v>2</v>
      </c>
      <c r="D59" s="3">
        <v>1</v>
      </c>
      <c r="E59" s="5">
        <v>0.5578961587055175</v>
      </c>
      <c r="F59" s="5">
        <v>-11.966375423298546</v>
      </c>
      <c r="G59" s="5">
        <v>-0.42850609126857175</v>
      </c>
      <c r="H59" s="3">
        <v>203</v>
      </c>
      <c r="I59" s="3">
        <v>162</v>
      </c>
      <c r="J59" s="3">
        <f t="shared" si="0"/>
        <v>26244</v>
      </c>
      <c r="K59" s="3">
        <f t="shared" si="1"/>
        <v>1677339</v>
      </c>
      <c r="L59" s="3">
        <f>QUOTIENT(K59,$K$137)</f>
        <v>9</v>
      </c>
      <c r="M59" s="3">
        <f t="shared" si="2"/>
        <v>0</v>
      </c>
      <c r="N59" s="6" t="s">
        <v>34</v>
      </c>
      <c r="O59" s="6" t="s">
        <v>34</v>
      </c>
      <c r="P59" s="6" t="s">
        <v>34</v>
      </c>
      <c r="Q59" s="6" t="s">
        <v>34</v>
      </c>
      <c r="R59" s="6" t="s">
        <v>34</v>
      </c>
      <c r="S59" s="6" t="s">
        <v>34</v>
      </c>
      <c r="T59" s="6" t="s">
        <v>34</v>
      </c>
      <c r="U59" s="6"/>
    </row>
    <row r="60" spans="1:21" ht="12.75">
      <c r="A60" s="3">
        <v>4</v>
      </c>
      <c r="B60" s="4">
        <v>117</v>
      </c>
      <c r="C60" s="3">
        <v>1</v>
      </c>
      <c r="D60" s="3">
        <v>1</v>
      </c>
      <c r="E60" s="5">
        <v>3.5237655562519863</v>
      </c>
      <c r="F60" s="5">
        <v>-14.451022514516229</v>
      </c>
      <c r="G60" s="5">
        <v>-0.35472770775303053</v>
      </c>
      <c r="H60" s="3">
        <v>198</v>
      </c>
      <c r="I60" s="3">
        <v>166</v>
      </c>
      <c r="J60" s="3">
        <f t="shared" si="0"/>
        <v>27556</v>
      </c>
      <c r="K60" s="3">
        <f t="shared" si="1"/>
        <v>1704895</v>
      </c>
      <c r="L60" s="3">
        <f>QUOTIENT(K60,$K$137)</f>
        <v>9</v>
      </c>
      <c r="M60" s="3">
        <f t="shared" si="2"/>
        <v>0</v>
      </c>
      <c r="N60" s="6" t="s">
        <v>34</v>
      </c>
      <c r="O60" s="6" t="s">
        <v>34</v>
      </c>
      <c r="P60" s="6" t="s">
        <v>34</v>
      </c>
      <c r="Q60" s="6" t="s">
        <v>34</v>
      </c>
      <c r="R60" s="6" t="s">
        <v>34</v>
      </c>
      <c r="S60" s="6" t="s">
        <v>34</v>
      </c>
      <c r="T60" s="6" t="s">
        <v>34</v>
      </c>
      <c r="U60" s="6"/>
    </row>
    <row r="61" spans="1:21" ht="12.75">
      <c r="A61" s="3">
        <v>4</v>
      </c>
      <c r="B61" s="4">
        <v>119</v>
      </c>
      <c r="C61" s="3">
        <v>2</v>
      </c>
      <c r="D61" s="3">
        <v>1</v>
      </c>
      <c r="E61" s="5">
        <v>6.986779495058041</v>
      </c>
      <c r="F61" s="5">
        <v>-14.749459229581861</v>
      </c>
      <c r="G61" s="5">
        <v>-0.363677572424432</v>
      </c>
      <c r="H61" s="3">
        <v>178</v>
      </c>
      <c r="I61" s="3">
        <v>137</v>
      </c>
      <c r="J61" s="3">
        <f t="shared" si="0"/>
        <v>18769</v>
      </c>
      <c r="K61" s="3">
        <f t="shared" si="1"/>
        <v>1723664</v>
      </c>
      <c r="L61" s="3">
        <f>QUOTIENT(K61,$K$137)</f>
        <v>9</v>
      </c>
      <c r="M61" s="3">
        <f t="shared" si="2"/>
        <v>0</v>
      </c>
      <c r="N61" s="6" t="s">
        <v>34</v>
      </c>
      <c r="O61" s="6" t="s">
        <v>34</v>
      </c>
      <c r="P61" s="6" t="s">
        <v>34</v>
      </c>
      <c r="Q61" s="6" t="s">
        <v>34</v>
      </c>
      <c r="R61" s="6" t="s">
        <v>34</v>
      </c>
      <c r="S61" s="6" t="s">
        <v>34</v>
      </c>
      <c r="T61" s="6" t="s">
        <v>34</v>
      </c>
      <c r="U61" s="6"/>
    </row>
    <row r="62" spans="1:21" ht="12.75">
      <c r="A62" s="3">
        <v>4</v>
      </c>
      <c r="B62" s="4">
        <v>120</v>
      </c>
      <c r="C62" s="3">
        <v>1</v>
      </c>
      <c r="D62" s="3">
        <v>1</v>
      </c>
      <c r="E62" s="5">
        <v>9.631131364148002</v>
      </c>
      <c r="F62" s="5">
        <v>-14.478413347069935</v>
      </c>
      <c r="G62" s="5">
        <v>-0.4399897534230278</v>
      </c>
      <c r="H62" s="3">
        <v>188</v>
      </c>
      <c r="I62" s="3">
        <v>168</v>
      </c>
      <c r="J62" s="3">
        <f t="shared" si="0"/>
        <v>28224</v>
      </c>
      <c r="K62" s="3">
        <f t="shared" si="1"/>
        <v>1751888</v>
      </c>
      <c r="L62" s="3">
        <f>QUOTIENT(K62,$K$137)</f>
        <v>9</v>
      </c>
      <c r="M62" s="3">
        <f t="shared" si="2"/>
        <v>0</v>
      </c>
      <c r="N62" s="6" t="s">
        <v>34</v>
      </c>
      <c r="O62" s="6" t="s">
        <v>34</v>
      </c>
      <c r="P62" s="6" t="s">
        <v>34</v>
      </c>
      <c r="Q62" s="6" t="s">
        <v>34</v>
      </c>
      <c r="R62" s="6" t="s">
        <v>34</v>
      </c>
      <c r="S62" s="6" t="s">
        <v>34</v>
      </c>
      <c r="T62" s="6" t="s">
        <v>34</v>
      </c>
      <c r="U62" s="6"/>
    </row>
    <row r="63" spans="1:21" ht="12.75">
      <c r="A63" s="3">
        <v>4</v>
      </c>
      <c r="B63" s="4">
        <v>122</v>
      </c>
      <c r="C63" s="3">
        <v>1</v>
      </c>
      <c r="D63" s="3">
        <v>1</v>
      </c>
      <c r="E63" s="5">
        <v>9.786069254992407</v>
      </c>
      <c r="F63" s="5">
        <v>-16.642780918714283</v>
      </c>
      <c r="G63" s="5">
        <v>-0.38607840172108454</v>
      </c>
      <c r="H63" s="3">
        <v>205</v>
      </c>
      <c r="I63" s="3">
        <v>167</v>
      </c>
      <c r="J63" s="3">
        <f t="shared" si="0"/>
        <v>27889</v>
      </c>
      <c r="K63" s="3">
        <f t="shared" si="1"/>
        <v>1779777</v>
      </c>
      <c r="L63" s="3">
        <f>QUOTIENT(K63,$K$137)</f>
        <v>9</v>
      </c>
      <c r="M63" s="3">
        <f t="shared" si="2"/>
        <v>0</v>
      </c>
      <c r="N63" s="6" t="s">
        <v>34</v>
      </c>
      <c r="O63" s="6" t="s">
        <v>34</v>
      </c>
      <c r="P63" s="6" t="s">
        <v>34</v>
      </c>
      <c r="Q63" s="6" t="s">
        <v>34</v>
      </c>
      <c r="R63" s="6" t="s">
        <v>34</v>
      </c>
      <c r="S63" s="6" t="s">
        <v>34</v>
      </c>
      <c r="T63" s="6" t="s">
        <v>34</v>
      </c>
      <c r="U63" s="6"/>
    </row>
    <row r="64" spans="1:21" ht="12.75">
      <c r="A64" s="3">
        <v>4</v>
      </c>
      <c r="B64" s="4">
        <v>123</v>
      </c>
      <c r="C64" s="3">
        <v>2</v>
      </c>
      <c r="D64" s="3">
        <v>1</v>
      </c>
      <c r="E64" s="5">
        <v>9.715903581304534</v>
      </c>
      <c r="F64" s="5">
        <v>-18.591693736371294</v>
      </c>
      <c r="G64" s="5">
        <v>-0.39650128760772185</v>
      </c>
      <c r="H64" s="3">
        <v>163</v>
      </c>
      <c r="I64" s="3">
        <v>139</v>
      </c>
      <c r="J64" s="3">
        <f t="shared" si="0"/>
        <v>19321</v>
      </c>
      <c r="K64" s="3">
        <f t="shared" si="1"/>
        <v>1799098</v>
      </c>
      <c r="L64" s="3">
        <f>QUOTIENT(K64,$K$137)</f>
        <v>9</v>
      </c>
      <c r="M64" s="3">
        <f t="shared" si="2"/>
        <v>0</v>
      </c>
      <c r="N64" s="6" t="s">
        <v>34</v>
      </c>
      <c r="O64" s="6" t="s">
        <v>34</v>
      </c>
      <c r="P64" s="6" t="s">
        <v>34</v>
      </c>
      <c r="Q64" s="6" t="s">
        <v>34</v>
      </c>
      <c r="R64" s="6" t="s">
        <v>34</v>
      </c>
      <c r="S64" s="6" t="s">
        <v>34</v>
      </c>
      <c r="T64" s="6" t="s">
        <v>34</v>
      </c>
      <c r="U64" s="6"/>
    </row>
    <row r="65" spans="1:21" ht="12.75">
      <c r="A65" s="3">
        <v>4</v>
      </c>
      <c r="B65" s="4">
        <v>124</v>
      </c>
      <c r="C65" s="3">
        <v>1</v>
      </c>
      <c r="D65" s="3">
        <v>1</v>
      </c>
      <c r="E65" s="5">
        <v>7.405453497687181</v>
      </c>
      <c r="F65" s="5">
        <v>-17.048812181758667</v>
      </c>
      <c r="G65" s="5">
        <v>-0.38006097284621676</v>
      </c>
      <c r="H65" s="3">
        <v>257</v>
      </c>
      <c r="I65" s="3">
        <v>213</v>
      </c>
      <c r="J65" s="3">
        <f t="shared" si="0"/>
        <v>45369</v>
      </c>
      <c r="K65" s="3">
        <f t="shared" si="1"/>
        <v>1844467</v>
      </c>
      <c r="L65" s="3">
        <f>QUOTIENT(K65,$K$137)</f>
        <v>10</v>
      </c>
      <c r="M65" s="3">
        <f t="shared" si="2"/>
        <v>1</v>
      </c>
      <c r="N65" s="6" t="s">
        <v>34</v>
      </c>
      <c r="O65" s="6" t="s">
        <v>34</v>
      </c>
      <c r="P65" s="6" t="s">
        <v>34</v>
      </c>
      <c r="Q65" s="6" t="s">
        <v>34</v>
      </c>
      <c r="R65" s="6" t="s">
        <v>34</v>
      </c>
      <c r="S65" s="6" t="s">
        <v>34</v>
      </c>
      <c r="T65" s="6" t="s">
        <v>34</v>
      </c>
      <c r="U65" s="6"/>
    </row>
    <row r="66" spans="1:21" ht="12.75">
      <c r="A66" s="3">
        <v>4</v>
      </c>
      <c r="B66" s="4">
        <v>127</v>
      </c>
      <c r="C66" s="3">
        <v>2</v>
      </c>
      <c r="D66" s="3">
        <v>1</v>
      </c>
      <c r="E66" s="5">
        <v>7.514148043229135</v>
      </c>
      <c r="F66" s="5">
        <v>-19.525535863373513</v>
      </c>
      <c r="G66" s="5">
        <v>-0.5099556568586819</v>
      </c>
      <c r="H66" s="3">
        <v>187</v>
      </c>
      <c r="I66" s="3">
        <v>153</v>
      </c>
      <c r="J66" s="3">
        <f t="shared" si="0"/>
        <v>23409</v>
      </c>
      <c r="K66" s="3">
        <f t="shared" si="1"/>
        <v>1867876</v>
      </c>
      <c r="L66" s="3">
        <f>QUOTIENT(K66,$K$137)</f>
        <v>10</v>
      </c>
      <c r="M66" s="3">
        <f t="shared" si="2"/>
        <v>0</v>
      </c>
      <c r="N66" s="6" t="s">
        <v>34</v>
      </c>
      <c r="O66" s="6" t="s">
        <v>34</v>
      </c>
      <c r="P66" s="6" t="s">
        <v>34</v>
      </c>
      <c r="Q66" s="6" t="s">
        <v>34</v>
      </c>
      <c r="R66" s="6" t="s">
        <v>34</v>
      </c>
      <c r="S66" s="6" t="s">
        <v>34</v>
      </c>
      <c r="T66" s="6" t="s">
        <v>34</v>
      </c>
      <c r="U66" s="6"/>
    </row>
    <row r="67" spans="1:21" ht="12.75">
      <c r="A67" s="3">
        <v>4</v>
      </c>
      <c r="B67" s="4">
        <v>128</v>
      </c>
      <c r="C67" s="3">
        <v>1</v>
      </c>
      <c r="D67" s="3">
        <v>1</v>
      </c>
      <c r="E67" s="5">
        <v>2.115662757646076</v>
      </c>
      <c r="F67" s="5">
        <v>-15.803593536511592</v>
      </c>
      <c r="G67" s="5">
        <v>-0.40550423251727585</v>
      </c>
      <c r="H67" s="3">
        <v>258</v>
      </c>
      <c r="I67" s="3">
        <v>216</v>
      </c>
      <c r="J67" s="3">
        <f aca="true" t="shared" si="3" ref="J67:J130">I67^2</f>
        <v>46656</v>
      </c>
      <c r="K67" s="3">
        <f t="shared" si="1"/>
        <v>1914532</v>
      </c>
      <c r="L67" s="3">
        <f>QUOTIENT(K67,$K$137)</f>
        <v>10</v>
      </c>
      <c r="M67" s="3">
        <f t="shared" si="2"/>
        <v>0</v>
      </c>
      <c r="N67" s="6" t="s">
        <v>34</v>
      </c>
      <c r="O67" s="6" t="s">
        <v>34</v>
      </c>
      <c r="P67" s="6" t="s">
        <v>34</v>
      </c>
      <c r="Q67" s="6" t="s">
        <v>34</v>
      </c>
      <c r="R67" s="6" t="s">
        <v>34</v>
      </c>
      <c r="S67" s="6" t="s">
        <v>34</v>
      </c>
      <c r="T67" s="6" t="s">
        <v>34</v>
      </c>
      <c r="U67" s="6"/>
    </row>
    <row r="68" spans="1:21" ht="12.75">
      <c r="A68" s="3">
        <v>4</v>
      </c>
      <c r="B68" s="4">
        <v>129</v>
      </c>
      <c r="C68" s="3">
        <v>2</v>
      </c>
      <c r="D68" s="3">
        <v>1</v>
      </c>
      <c r="E68" s="5">
        <v>2.040234582267211</v>
      </c>
      <c r="F68" s="5">
        <v>-18.510603257401833</v>
      </c>
      <c r="G68" s="5">
        <v>-0.6788188471258465</v>
      </c>
      <c r="H68" s="3">
        <v>195</v>
      </c>
      <c r="I68" s="3">
        <v>159</v>
      </c>
      <c r="J68" s="3">
        <f t="shared" si="3"/>
        <v>25281</v>
      </c>
      <c r="K68" s="3">
        <f aca="true" t="shared" si="4" ref="K68:K131">K67+J68</f>
        <v>1939813</v>
      </c>
      <c r="L68" s="3">
        <f>QUOTIENT(K68,$K$137)</f>
        <v>10</v>
      </c>
      <c r="M68" s="3">
        <f aca="true" t="shared" si="5" ref="M68:M99">IF(L68&gt;L67,1,0)</f>
        <v>0</v>
      </c>
      <c r="N68" s="6" t="s">
        <v>34</v>
      </c>
      <c r="O68" s="6" t="s">
        <v>34</v>
      </c>
      <c r="P68" s="6" t="s">
        <v>34</v>
      </c>
      <c r="Q68" s="6" t="s">
        <v>34</v>
      </c>
      <c r="R68" s="6" t="s">
        <v>34</v>
      </c>
      <c r="S68" s="6" t="s">
        <v>34</v>
      </c>
      <c r="T68" s="6" t="s">
        <v>34</v>
      </c>
      <c r="U68" s="6"/>
    </row>
    <row r="69" spans="1:21" ht="12.75">
      <c r="A69" s="3">
        <v>5</v>
      </c>
      <c r="B69" s="4">
        <v>133</v>
      </c>
      <c r="C69" s="3">
        <v>2</v>
      </c>
      <c r="D69" s="3">
        <v>1</v>
      </c>
      <c r="E69" s="5">
        <v>-1.1324054068876335</v>
      </c>
      <c r="F69" s="5">
        <v>-6.149943418429199</v>
      </c>
      <c r="G69" s="5">
        <v>-0.4282586402967694</v>
      </c>
      <c r="H69" s="3">
        <v>188</v>
      </c>
      <c r="I69" s="3">
        <v>147</v>
      </c>
      <c r="J69" s="3">
        <f t="shared" si="3"/>
        <v>21609</v>
      </c>
      <c r="K69" s="3">
        <f t="shared" si="4"/>
        <v>1961422</v>
      </c>
      <c r="L69" s="3">
        <f>QUOTIENT(K69,$K$137)</f>
        <v>10</v>
      </c>
      <c r="M69" s="3">
        <f t="shared" si="5"/>
        <v>0</v>
      </c>
      <c r="N69" s="6" t="s">
        <v>34</v>
      </c>
      <c r="O69" s="6" t="s">
        <v>34</v>
      </c>
      <c r="P69" s="6" t="s">
        <v>34</v>
      </c>
      <c r="Q69" s="6" t="s">
        <v>34</v>
      </c>
      <c r="R69" s="6" t="s">
        <v>34</v>
      </c>
      <c r="S69" s="6" t="s">
        <v>34</v>
      </c>
      <c r="T69" s="6" t="s">
        <v>34</v>
      </c>
      <c r="U69" s="6"/>
    </row>
    <row r="70" spans="1:21" ht="12.75">
      <c r="A70" s="3">
        <v>5</v>
      </c>
      <c r="B70" s="4">
        <v>135</v>
      </c>
      <c r="C70" s="3">
        <v>1</v>
      </c>
      <c r="D70" s="3">
        <v>1</v>
      </c>
      <c r="E70" s="5">
        <v>-2.52695105915701</v>
      </c>
      <c r="F70" s="5">
        <v>-7.8201843054701365</v>
      </c>
      <c r="G70" s="5">
        <v>-0.7966497069091057</v>
      </c>
      <c r="H70" s="3">
        <v>224</v>
      </c>
      <c r="I70" s="3">
        <v>172</v>
      </c>
      <c r="J70" s="3">
        <f t="shared" si="3"/>
        <v>29584</v>
      </c>
      <c r="K70" s="3">
        <f t="shared" si="4"/>
        <v>1991006</v>
      </c>
      <c r="L70" s="3">
        <f>QUOTIENT(K70,$K$137)</f>
        <v>10</v>
      </c>
      <c r="M70" s="3">
        <f t="shared" si="5"/>
        <v>0</v>
      </c>
      <c r="N70" s="6" t="s">
        <v>34</v>
      </c>
      <c r="O70" s="6" t="s">
        <v>34</v>
      </c>
      <c r="P70" s="6" t="s">
        <v>34</v>
      </c>
      <c r="Q70" s="6" t="s">
        <v>34</v>
      </c>
      <c r="R70" s="6" t="s">
        <v>34</v>
      </c>
      <c r="S70" s="6" t="s">
        <v>34</v>
      </c>
      <c r="T70" s="6" t="s">
        <v>34</v>
      </c>
      <c r="U70" s="6"/>
    </row>
    <row r="71" spans="1:21" ht="12.75">
      <c r="A71" s="3">
        <v>5</v>
      </c>
      <c r="B71" s="4">
        <v>137</v>
      </c>
      <c r="C71" s="3">
        <v>1</v>
      </c>
      <c r="D71" s="3">
        <v>1</v>
      </c>
      <c r="E71" s="5">
        <v>-1.9772705557100658</v>
      </c>
      <c r="F71" s="5">
        <v>-9.832444792324997</v>
      </c>
      <c r="G71" s="5">
        <v>-0.5351678487424271</v>
      </c>
      <c r="H71" s="3">
        <v>238</v>
      </c>
      <c r="I71" s="3">
        <v>186</v>
      </c>
      <c r="J71" s="3">
        <f t="shared" si="3"/>
        <v>34596</v>
      </c>
      <c r="K71" s="3">
        <f t="shared" si="4"/>
        <v>2025602</v>
      </c>
      <c r="L71" s="3">
        <f>QUOTIENT(K71,$K$137)</f>
        <v>11</v>
      </c>
      <c r="M71" s="3">
        <f t="shared" si="5"/>
        <v>1</v>
      </c>
      <c r="N71" s="6" t="s">
        <v>34</v>
      </c>
      <c r="O71" s="6" t="s">
        <v>34</v>
      </c>
      <c r="P71" s="6" t="s">
        <v>34</v>
      </c>
      <c r="Q71" s="6" t="s">
        <v>34</v>
      </c>
      <c r="R71" s="6" t="s">
        <v>34</v>
      </c>
      <c r="S71" s="6" t="s">
        <v>34</v>
      </c>
      <c r="T71" s="6" t="s">
        <v>34</v>
      </c>
      <c r="U71" s="6"/>
    </row>
    <row r="72" spans="1:21" ht="12.75">
      <c r="A72" s="3">
        <v>5</v>
      </c>
      <c r="B72" s="4">
        <v>139</v>
      </c>
      <c r="C72" s="3">
        <v>2</v>
      </c>
      <c r="D72" s="3">
        <v>1</v>
      </c>
      <c r="E72" s="5">
        <v>-2.6294266246631013</v>
      </c>
      <c r="F72" s="5">
        <v>-13.375207215500891</v>
      </c>
      <c r="G72" s="5">
        <v>-0.517163297993571</v>
      </c>
      <c r="H72" s="3">
        <v>179</v>
      </c>
      <c r="I72" s="3">
        <v>130</v>
      </c>
      <c r="J72" s="3">
        <f t="shared" si="3"/>
        <v>16900</v>
      </c>
      <c r="K72" s="3">
        <f t="shared" si="4"/>
        <v>2042502</v>
      </c>
      <c r="L72" s="3">
        <f>QUOTIENT(K72,$K$137)</f>
        <v>11</v>
      </c>
      <c r="M72" s="3">
        <f t="shared" si="5"/>
        <v>0</v>
      </c>
      <c r="N72" s="6" t="s">
        <v>34</v>
      </c>
      <c r="O72" s="6" t="s">
        <v>34</v>
      </c>
      <c r="P72" s="6" t="s">
        <v>34</v>
      </c>
      <c r="Q72" s="6" t="s">
        <v>34</v>
      </c>
      <c r="R72" s="6" t="s">
        <v>34</v>
      </c>
      <c r="S72" s="6" t="s">
        <v>34</v>
      </c>
      <c r="T72" s="6" t="s">
        <v>34</v>
      </c>
      <c r="U72" s="6"/>
    </row>
    <row r="73" spans="1:21" ht="12.75">
      <c r="A73" s="3">
        <v>5</v>
      </c>
      <c r="B73" s="4">
        <v>141</v>
      </c>
      <c r="C73" s="3">
        <v>1</v>
      </c>
      <c r="D73" s="3">
        <v>1</v>
      </c>
      <c r="E73" s="5">
        <v>-0.38788122967296773</v>
      </c>
      <c r="F73" s="5">
        <v>-15.707003599213497</v>
      </c>
      <c r="G73" s="5">
        <v>-0.3936510497188893</v>
      </c>
      <c r="H73" s="3">
        <v>223</v>
      </c>
      <c r="I73" s="3">
        <v>176</v>
      </c>
      <c r="J73" s="3">
        <f t="shared" si="3"/>
        <v>30976</v>
      </c>
      <c r="K73" s="3">
        <f t="shared" si="4"/>
        <v>2073478</v>
      </c>
      <c r="L73" s="3">
        <f>QUOTIENT(K73,$K$137)</f>
        <v>11</v>
      </c>
      <c r="M73" s="3">
        <f t="shared" si="5"/>
        <v>0</v>
      </c>
      <c r="N73" s="6" t="s">
        <v>34</v>
      </c>
      <c r="O73" s="6" t="s">
        <v>34</v>
      </c>
      <c r="P73" s="6" t="s">
        <v>34</v>
      </c>
      <c r="Q73" s="6" t="s">
        <v>34</v>
      </c>
      <c r="R73" s="6" t="s">
        <v>34</v>
      </c>
      <c r="S73" s="6" t="s">
        <v>34</v>
      </c>
      <c r="T73" s="6" t="s">
        <v>34</v>
      </c>
      <c r="U73" s="6"/>
    </row>
    <row r="74" spans="1:21" ht="12.75">
      <c r="A74" s="3">
        <v>5</v>
      </c>
      <c r="B74" s="4">
        <v>144</v>
      </c>
      <c r="C74" s="3">
        <v>1</v>
      </c>
      <c r="D74" s="3">
        <v>1</v>
      </c>
      <c r="E74" s="5">
        <v>-5.310735120947052</v>
      </c>
      <c r="F74" s="5">
        <v>-13.888991253527148</v>
      </c>
      <c r="G74" s="5">
        <v>-0.7474841005805241</v>
      </c>
      <c r="H74" s="3">
        <v>185</v>
      </c>
      <c r="I74" s="3">
        <v>154</v>
      </c>
      <c r="J74" s="3">
        <f t="shared" si="3"/>
        <v>23716</v>
      </c>
      <c r="K74" s="3">
        <f t="shared" si="4"/>
        <v>2097194</v>
      </c>
      <c r="L74" s="3">
        <f>QUOTIENT(K74,$K$137)</f>
        <v>11</v>
      </c>
      <c r="M74" s="3">
        <f t="shared" si="5"/>
        <v>0</v>
      </c>
      <c r="N74" s="6" t="s">
        <v>34</v>
      </c>
      <c r="O74" s="6" t="s">
        <v>34</v>
      </c>
      <c r="P74" s="6" t="s">
        <v>34</v>
      </c>
      <c r="Q74" s="6" t="s">
        <v>34</v>
      </c>
      <c r="R74" s="6" t="s">
        <v>34</v>
      </c>
      <c r="S74" s="6" t="s">
        <v>34</v>
      </c>
      <c r="T74" s="6" t="s">
        <v>34</v>
      </c>
      <c r="U74" s="6"/>
    </row>
    <row r="75" spans="1:21" ht="12.75">
      <c r="A75" s="3">
        <v>5</v>
      </c>
      <c r="B75" s="4">
        <v>145</v>
      </c>
      <c r="C75" s="3">
        <v>2</v>
      </c>
      <c r="D75" s="3">
        <v>1</v>
      </c>
      <c r="E75" s="5">
        <v>-6.371376716756536</v>
      </c>
      <c r="F75" s="5">
        <v>-12.317355302592448</v>
      </c>
      <c r="G75" s="5">
        <v>-0.9479984111480757</v>
      </c>
      <c r="H75" s="3">
        <v>137</v>
      </c>
      <c r="I75" s="3">
        <v>117</v>
      </c>
      <c r="J75" s="3">
        <f t="shared" si="3"/>
        <v>13689</v>
      </c>
      <c r="K75" s="3">
        <f t="shared" si="4"/>
        <v>2110883</v>
      </c>
      <c r="L75" s="3">
        <f>QUOTIENT(K75,$K$137)</f>
        <v>11</v>
      </c>
      <c r="M75" s="3">
        <f t="shared" si="5"/>
        <v>0</v>
      </c>
      <c r="N75" s="6" t="s">
        <v>34</v>
      </c>
      <c r="O75" s="6" t="s">
        <v>34</v>
      </c>
      <c r="P75" s="6" t="s">
        <v>34</v>
      </c>
      <c r="Q75" s="6" t="s">
        <v>34</v>
      </c>
      <c r="R75" s="6" t="s">
        <v>34</v>
      </c>
      <c r="S75" s="6" t="s">
        <v>34</v>
      </c>
      <c r="T75" s="6" t="s">
        <v>34</v>
      </c>
      <c r="U75" s="6"/>
    </row>
    <row r="76" spans="1:21" ht="12.75">
      <c r="A76" s="3">
        <v>5</v>
      </c>
      <c r="B76" s="4">
        <v>147</v>
      </c>
      <c r="C76" s="3">
        <v>1</v>
      </c>
      <c r="D76" s="3">
        <v>1</v>
      </c>
      <c r="E76" s="5">
        <v>-8.573199467598661</v>
      </c>
      <c r="F76" s="5">
        <v>-12.468305675689292</v>
      </c>
      <c r="G76" s="5">
        <v>-1.3169345229421214</v>
      </c>
      <c r="H76" s="3">
        <v>210</v>
      </c>
      <c r="I76" s="3">
        <v>171</v>
      </c>
      <c r="J76" s="3">
        <f t="shared" si="3"/>
        <v>29241</v>
      </c>
      <c r="K76" s="3">
        <f t="shared" si="4"/>
        <v>2140124</v>
      </c>
      <c r="L76" s="3">
        <f>QUOTIENT(K76,$K$137)</f>
        <v>11</v>
      </c>
      <c r="M76" s="3">
        <f t="shared" si="5"/>
        <v>0</v>
      </c>
      <c r="N76" s="6" t="s">
        <v>34</v>
      </c>
      <c r="O76" s="6" t="s">
        <v>34</v>
      </c>
      <c r="P76" s="6" t="s">
        <v>34</v>
      </c>
      <c r="Q76" s="6" t="s">
        <v>34</v>
      </c>
      <c r="R76" s="6" t="s">
        <v>34</v>
      </c>
      <c r="S76" s="6" t="s">
        <v>34</v>
      </c>
      <c r="T76" s="6" t="s">
        <v>34</v>
      </c>
      <c r="U76" s="6"/>
    </row>
    <row r="77" spans="1:21" ht="12.75">
      <c r="A77" s="3">
        <v>5</v>
      </c>
      <c r="B77" s="4">
        <v>148</v>
      </c>
      <c r="C77" s="3">
        <v>2</v>
      </c>
      <c r="D77" s="3">
        <v>1</v>
      </c>
      <c r="E77" s="5">
        <v>-10.003284505768928</v>
      </c>
      <c r="F77" s="5">
        <v>-12.56777740565556</v>
      </c>
      <c r="G77" s="5">
        <v>-1.4894215218835685</v>
      </c>
      <c r="H77" s="3">
        <v>210</v>
      </c>
      <c r="I77" s="3">
        <v>149</v>
      </c>
      <c r="J77" s="3">
        <f t="shared" si="3"/>
        <v>22201</v>
      </c>
      <c r="K77" s="3">
        <f t="shared" si="4"/>
        <v>2162325</v>
      </c>
      <c r="L77" s="3">
        <f>QUOTIENT(K77,$K$137)</f>
        <v>11</v>
      </c>
      <c r="M77" s="3">
        <f t="shared" si="5"/>
        <v>0</v>
      </c>
      <c r="N77" s="6" t="s">
        <v>34</v>
      </c>
      <c r="O77" s="6" t="s">
        <v>34</v>
      </c>
      <c r="P77" s="6" t="s">
        <v>34</v>
      </c>
      <c r="Q77" s="6" t="s">
        <v>34</v>
      </c>
      <c r="R77" s="6" t="s">
        <v>34</v>
      </c>
      <c r="S77" s="6" t="s">
        <v>34</v>
      </c>
      <c r="T77" s="6" t="s">
        <v>34</v>
      </c>
      <c r="U77" s="6"/>
    </row>
    <row r="78" spans="1:21" ht="12.75">
      <c r="A78" s="3">
        <v>5</v>
      </c>
      <c r="B78" s="4">
        <v>150</v>
      </c>
      <c r="C78" s="3">
        <v>2</v>
      </c>
      <c r="D78" s="3">
        <v>1</v>
      </c>
      <c r="E78" s="5">
        <v>-13.535576614988766</v>
      </c>
      <c r="F78" s="5">
        <v>-16.007430857849148</v>
      </c>
      <c r="G78" s="5">
        <v>-1.4633412123246112</v>
      </c>
      <c r="H78" s="3">
        <v>172</v>
      </c>
      <c r="I78" s="3">
        <v>127</v>
      </c>
      <c r="J78" s="3">
        <f t="shared" si="3"/>
        <v>16129</v>
      </c>
      <c r="K78" s="3">
        <f t="shared" si="4"/>
        <v>2178454</v>
      </c>
      <c r="L78" s="3">
        <f>QUOTIENT(K78,$K$137)</f>
        <v>11</v>
      </c>
      <c r="M78" s="3">
        <f t="shared" si="5"/>
        <v>0</v>
      </c>
      <c r="N78" s="6" t="s">
        <v>34</v>
      </c>
      <c r="O78" s="6" t="s">
        <v>34</v>
      </c>
      <c r="P78" s="6" t="s">
        <v>34</v>
      </c>
      <c r="Q78" s="6" t="s">
        <v>34</v>
      </c>
      <c r="R78" s="6" t="s">
        <v>34</v>
      </c>
      <c r="S78" s="6" t="s">
        <v>34</v>
      </c>
      <c r="T78" s="6" t="s">
        <v>34</v>
      </c>
      <c r="U78" s="6"/>
    </row>
    <row r="79" spans="1:21" ht="12.75">
      <c r="A79" s="3">
        <v>5</v>
      </c>
      <c r="B79" s="4">
        <v>151</v>
      </c>
      <c r="C79" s="3">
        <v>1</v>
      </c>
      <c r="D79" s="3">
        <v>1</v>
      </c>
      <c r="E79" s="5">
        <v>-10.810702868033173</v>
      </c>
      <c r="F79" s="5">
        <v>-17.98629923933793</v>
      </c>
      <c r="G79" s="5">
        <v>-0.9420132521467001</v>
      </c>
      <c r="H79" s="3">
        <v>274</v>
      </c>
      <c r="I79" s="3">
        <v>202</v>
      </c>
      <c r="J79" s="3">
        <f t="shared" si="3"/>
        <v>40804</v>
      </c>
      <c r="K79" s="3">
        <f t="shared" si="4"/>
        <v>2219258</v>
      </c>
      <c r="L79" s="3">
        <f>QUOTIENT(K79,$K$137)</f>
        <v>12</v>
      </c>
      <c r="M79" s="3">
        <f t="shared" si="5"/>
        <v>1</v>
      </c>
      <c r="N79" s="6" t="s">
        <v>34</v>
      </c>
      <c r="O79" s="6" t="s">
        <v>34</v>
      </c>
      <c r="P79" s="6" t="s">
        <v>34</v>
      </c>
      <c r="Q79" s="6" t="s">
        <v>34</v>
      </c>
      <c r="R79" s="6" t="s">
        <v>34</v>
      </c>
      <c r="S79" s="6" t="s">
        <v>34</v>
      </c>
      <c r="T79" s="6" t="s">
        <v>34</v>
      </c>
      <c r="U79" s="6"/>
    </row>
    <row r="80" spans="1:21" ht="12.75">
      <c r="A80" s="3">
        <v>5</v>
      </c>
      <c r="B80" s="4">
        <v>152</v>
      </c>
      <c r="C80" s="3">
        <v>1</v>
      </c>
      <c r="D80" s="3">
        <v>1</v>
      </c>
      <c r="E80" s="5">
        <v>-8.044305747348147</v>
      </c>
      <c r="F80" s="5">
        <v>-15.303202863663648</v>
      </c>
      <c r="G80" s="5">
        <v>-0.9841237638473695</v>
      </c>
      <c r="H80" s="3">
        <v>277</v>
      </c>
      <c r="I80" s="3">
        <v>238</v>
      </c>
      <c r="J80" s="3">
        <f t="shared" si="3"/>
        <v>56644</v>
      </c>
      <c r="K80" s="3">
        <f t="shared" si="4"/>
        <v>2275902</v>
      </c>
      <c r="L80" s="3">
        <f>QUOTIENT(K80,$K$137)</f>
        <v>12</v>
      </c>
      <c r="M80" s="3">
        <f t="shared" si="5"/>
        <v>0</v>
      </c>
      <c r="N80" s="6" t="s">
        <v>34</v>
      </c>
      <c r="O80" s="6" t="s">
        <v>34</v>
      </c>
      <c r="P80" s="6" t="s">
        <v>34</v>
      </c>
      <c r="Q80" s="6" t="s">
        <v>34</v>
      </c>
      <c r="R80" s="6" t="s">
        <v>34</v>
      </c>
      <c r="S80" s="6" t="s">
        <v>34</v>
      </c>
      <c r="T80" s="6" t="s">
        <v>34</v>
      </c>
      <c r="U80" s="6"/>
    </row>
    <row r="81" spans="1:21" ht="12.75">
      <c r="A81" s="3">
        <v>5</v>
      </c>
      <c r="B81" s="4">
        <v>153</v>
      </c>
      <c r="C81" s="3">
        <v>1</v>
      </c>
      <c r="D81" s="3">
        <v>1</v>
      </c>
      <c r="E81" s="5">
        <v>-6.325224361794505</v>
      </c>
      <c r="F81" s="5">
        <v>-17.02042596890582</v>
      </c>
      <c r="G81" s="5">
        <v>-0.7498754128026124</v>
      </c>
      <c r="H81" s="3">
        <v>240</v>
      </c>
      <c r="I81" s="3">
        <v>193</v>
      </c>
      <c r="J81" s="3">
        <f t="shared" si="3"/>
        <v>37249</v>
      </c>
      <c r="K81" s="3">
        <f t="shared" si="4"/>
        <v>2313151</v>
      </c>
      <c r="L81" s="3">
        <f>QUOTIENT(K81,$K$137)</f>
        <v>12</v>
      </c>
      <c r="M81" s="3">
        <f t="shared" si="5"/>
        <v>0</v>
      </c>
      <c r="N81" s="6" t="s">
        <v>34</v>
      </c>
      <c r="O81" s="6" t="s">
        <v>34</v>
      </c>
      <c r="P81" s="6" t="s">
        <v>34</v>
      </c>
      <c r="Q81" s="6" t="s">
        <v>34</v>
      </c>
      <c r="R81" s="6" t="s">
        <v>34</v>
      </c>
      <c r="S81" s="6" t="s">
        <v>34</v>
      </c>
      <c r="T81" s="6" t="s">
        <v>34</v>
      </c>
      <c r="U81" s="6"/>
    </row>
    <row r="82" spans="1:21" ht="12.75">
      <c r="A82" s="3">
        <v>5</v>
      </c>
      <c r="B82" s="4">
        <v>154</v>
      </c>
      <c r="C82" s="3">
        <v>1</v>
      </c>
      <c r="D82" s="3">
        <v>1</v>
      </c>
      <c r="E82" s="5">
        <v>-2.934756077641694</v>
      </c>
      <c r="F82" s="5">
        <v>-16.246149045525726</v>
      </c>
      <c r="G82" s="5">
        <v>-0.6278519801750344</v>
      </c>
      <c r="H82" s="3">
        <v>168</v>
      </c>
      <c r="I82" s="3">
        <v>147</v>
      </c>
      <c r="J82" s="3">
        <f t="shared" si="3"/>
        <v>21609</v>
      </c>
      <c r="K82" s="3">
        <f t="shared" si="4"/>
        <v>2334760</v>
      </c>
      <c r="L82" s="3">
        <f>QUOTIENT(K82,$K$137)</f>
        <v>12</v>
      </c>
      <c r="M82" s="3">
        <f t="shared" si="5"/>
        <v>0</v>
      </c>
      <c r="N82" s="6" t="s">
        <v>34</v>
      </c>
      <c r="O82" s="6" t="s">
        <v>34</v>
      </c>
      <c r="P82" s="6" t="s">
        <v>34</v>
      </c>
      <c r="Q82" s="6" t="s">
        <v>34</v>
      </c>
      <c r="R82" s="6" t="s">
        <v>34</v>
      </c>
      <c r="S82" s="6" t="s">
        <v>34</v>
      </c>
      <c r="T82" s="6" t="s">
        <v>34</v>
      </c>
      <c r="U82" s="6"/>
    </row>
    <row r="83" spans="1:21" ht="12.75">
      <c r="A83" s="3">
        <v>5</v>
      </c>
      <c r="B83" s="4">
        <v>155</v>
      </c>
      <c r="C83" s="3">
        <v>2</v>
      </c>
      <c r="D83" s="3">
        <v>1</v>
      </c>
      <c r="E83" s="5">
        <v>-0.7451213849443783</v>
      </c>
      <c r="F83" s="5">
        <v>-19.08919398295446</v>
      </c>
      <c r="G83" s="5">
        <v>-0.7685060614740681</v>
      </c>
      <c r="H83" s="3">
        <v>132</v>
      </c>
      <c r="I83" s="3">
        <v>112</v>
      </c>
      <c r="J83" s="3">
        <f t="shared" si="3"/>
        <v>12544</v>
      </c>
      <c r="K83" s="3">
        <f t="shared" si="4"/>
        <v>2347304</v>
      </c>
      <c r="L83" s="3">
        <f>QUOTIENT(K83,$K$137)</f>
        <v>12</v>
      </c>
      <c r="M83" s="3">
        <f t="shared" si="5"/>
        <v>0</v>
      </c>
      <c r="N83" s="6" t="s">
        <v>34</v>
      </c>
      <c r="O83" s="6" t="s">
        <v>34</v>
      </c>
      <c r="P83" s="6" t="s">
        <v>34</v>
      </c>
      <c r="Q83" s="6" t="s">
        <v>34</v>
      </c>
      <c r="R83" s="6" t="s">
        <v>34</v>
      </c>
      <c r="S83" s="6" t="s">
        <v>34</v>
      </c>
      <c r="T83" s="6" t="s">
        <v>34</v>
      </c>
      <c r="U83" s="6"/>
    </row>
    <row r="84" spans="1:21" ht="12.75">
      <c r="A84" s="3">
        <v>5</v>
      </c>
      <c r="B84" s="4">
        <v>158</v>
      </c>
      <c r="C84" s="3">
        <v>1</v>
      </c>
      <c r="D84" s="3">
        <v>1</v>
      </c>
      <c r="E84" s="5">
        <v>-3.74025791957598</v>
      </c>
      <c r="F84" s="5">
        <v>-19.36275340643259</v>
      </c>
      <c r="G84" s="5">
        <v>-0.823200510451612</v>
      </c>
      <c r="H84" s="3">
        <v>284</v>
      </c>
      <c r="I84" s="3">
        <v>226</v>
      </c>
      <c r="J84" s="3">
        <f t="shared" si="3"/>
        <v>51076</v>
      </c>
      <c r="K84" s="3">
        <f t="shared" si="4"/>
        <v>2398380</v>
      </c>
      <c r="L84" s="3">
        <f>QUOTIENT(K84,$K$137)</f>
        <v>13</v>
      </c>
      <c r="M84" s="3">
        <f t="shared" si="5"/>
        <v>1</v>
      </c>
      <c r="N84" s="6" t="s">
        <v>34</v>
      </c>
      <c r="O84" s="6" t="s">
        <v>34</v>
      </c>
      <c r="P84" s="6" t="s">
        <v>34</v>
      </c>
      <c r="Q84" s="6" t="s">
        <v>34</v>
      </c>
      <c r="R84" s="6" t="s">
        <v>34</v>
      </c>
      <c r="S84" s="6" t="s">
        <v>34</v>
      </c>
      <c r="T84" s="6" t="s">
        <v>34</v>
      </c>
      <c r="U84" s="6"/>
    </row>
    <row r="85" spans="1:21" ht="12.75">
      <c r="A85" s="3">
        <v>5</v>
      </c>
      <c r="B85" s="4">
        <v>161</v>
      </c>
      <c r="C85" s="3">
        <v>2</v>
      </c>
      <c r="D85" s="3">
        <v>1</v>
      </c>
      <c r="E85" s="5">
        <v>-7.86589893118661</v>
      </c>
      <c r="F85" s="5">
        <v>-18.230263092949233</v>
      </c>
      <c r="G85" s="5">
        <v>-0.8059133754552728</v>
      </c>
      <c r="H85" s="3">
        <v>114</v>
      </c>
      <c r="I85" s="3">
        <v>96</v>
      </c>
      <c r="J85" s="3">
        <f t="shared" si="3"/>
        <v>9216</v>
      </c>
      <c r="K85" s="3">
        <f t="shared" si="4"/>
        <v>2407596</v>
      </c>
      <c r="L85" s="3">
        <f>QUOTIENT(K85,$K$137)</f>
        <v>13</v>
      </c>
      <c r="M85" s="3">
        <f t="shared" si="5"/>
        <v>0</v>
      </c>
      <c r="N85" s="6" t="s">
        <v>34</v>
      </c>
      <c r="O85" s="6" t="s">
        <v>34</v>
      </c>
      <c r="P85" s="6" t="s">
        <v>34</v>
      </c>
      <c r="Q85" s="6" t="s">
        <v>34</v>
      </c>
      <c r="R85" s="6" t="s">
        <v>34</v>
      </c>
      <c r="S85" s="6" t="s">
        <v>34</v>
      </c>
      <c r="T85" s="6" t="s">
        <v>34</v>
      </c>
      <c r="U85" s="6"/>
    </row>
    <row r="86" spans="1:21" ht="12.75">
      <c r="A86" s="3">
        <v>6</v>
      </c>
      <c r="B86" s="4">
        <v>163</v>
      </c>
      <c r="C86" s="3">
        <v>2</v>
      </c>
      <c r="D86" s="3">
        <v>1</v>
      </c>
      <c r="E86" s="5">
        <v>-5.992270865225298</v>
      </c>
      <c r="F86" s="5">
        <v>-1.5768493268408328</v>
      </c>
      <c r="G86" s="5">
        <v>-0.8166079571258249</v>
      </c>
      <c r="H86" s="3">
        <v>188</v>
      </c>
      <c r="I86" s="3">
        <v>144</v>
      </c>
      <c r="J86" s="3">
        <f t="shared" si="3"/>
        <v>20736</v>
      </c>
      <c r="K86" s="3">
        <f t="shared" si="4"/>
        <v>2428332</v>
      </c>
      <c r="L86" s="3">
        <f>QUOTIENT(K86,$K$137)</f>
        <v>13</v>
      </c>
      <c r="M86" s="3">
        <f t="shared" si="5"/>
        <v>0</v>
      </c>
      <c r="N86" s="6" t="s">
        <v>34</v>
      </c>
      <c r="O86" s="6" t="s">
        <v>34</v>
      </c>
      <c r="P86" s="6" t="s">
        <v>34</v>
      </c>
      <c r="Q86" s="6" t="s">
        <v>34</v>
      </c>
      <c r="R86" s="6" t="s">
        <v>34</v>
      </c>
      <c r="S86" s="6" t="s">
        <v>34</v>
      </c>
      <c r="T86" s="6" t="s">
        <v>34</v>
      </c>
      <c r="U86" s="6"/>
    </row>
    <row r="87" spans="1:21" ht="12.75">
      <c r="A87" s="3">
        <v>6</v>
      </c>
      <c r="B87" s="4">
        <v>165</v>
      </c>
      <c r="C87" s="3">
        <v>2</v>
      </c>
      <c r="D87" s="3">
        <v>1</v>
      </c>
      <c r="E87" s="5">
        <v>-6.504941212863196</v>
      </c>
      <c r="F87" s="5">
        <v>-4.315566764844593</v>
      </c>
      <c r="G87" s="5">
        <v>-1.0292613849051981</v>
      </c>
      <c r="H87" s="3">
        <v>191</v>
      </c>
      <c r="I87" s="3">
        <v>142</v>
      </c>
      <c r="J87" s="3">
        <f t="shared" si="3"/>
        <v>20164</v>
      </c>
      <c r="K87" s="3">
        <f t="shared" si="4"/>
        <v>2448496</v>
      </c>
      <c r="L87" s="3">
        <f>QUOTIENT(K87,$K$137)</f>
        <v>13</v>
      </c>
      <c r="M87" s="3">
        <f t="shared" si="5"/>
        <v>0</v>
      </c>
      <c r="N87" s="6" t="s">
        <v>34</v>
      </c>
      <c r="O87" s="6" t="s">
        <v>34</v>
      </c>
      <c r="P87" s="6" t="s">
        <v>34</v>
      </c>
      <c r="Q87" s="6" t="s">
        <v>34</v>
      </c>
      <c r="R87" s="6" t="s">
        <v>34</v>
      </c>
      <c r="S87" s="6" t="s">
        <v>34</v>
      </c>
      <c r="T87" s="6" t="s">
        <v>34</v>
      </c>
      <c r="U87" s="6"/>
    </row>
    <row r="88" spans="1:21" ht="12.75">
      <c r="A88" s="3">
        <v>6</v>
      </c>
      <c r="B88" s="4">
        <v>168</v>
      </c>
      <c r="C88" s="3">
        <v>2</v>
      </c>
      <c r="D88" s="3">
        <v>1</v>
      </c>
      <c r="E88" s="5">
        <v>-9.720019309010596</v>
      </c>
      <c r="F88" s="5">
        <v>-2.924109824442257</v>
      </c>
      <c r="G88" s="5">
        <v>-1.3515530133375007</v>
      </c>
      <c r="H88" s="3">
        <v>159</v>
      </c>
      <c r="I88" s="3">
        <v>124</v>
      </c>
      <c r="J88" s="3">
        <f t="shared" si="3"/>
        <v>15376</v>
      </c>
      <c r="K88" s="3">
        <f t="shared" si="4"/>
        <v>2463872</v>
      </c>
      <c r="L88" s="3">
        <f>QUOTIENT(K88,$K$137)</f>
        <v>13</v>
      </c>
      <c r="M88" s="3">
        <f t="shared" si="5"/>
        <v>0</v>
      </c>
      <c r="N88" s="6" t="s">
        <v>34</v>
      </c>
      <c r="O88" s="6" t="s">
        <v>34</v>
      </c>
      <c r="P88" s="6" t="s">
        <v>34</v>
      </c>
      <c r="Q88" s="6" t="s">
        <v>34</v>
      </c>
      <c r="R88" s="6" t="s">
        <v>34</v>
      </c>
      <c r="S88" s="6" t="s">
        <v>34</v>
      </c>
      <c r="T88" s="6" t="s">
        <v>34</v>
      </c>
      <c r="U88" s="6"/>
    </row>
    <row r="89" spans="1:21" ht="12.75">
      <c r="A89" s="3">
        <v>6</v>
      </c>
      <c r="B89" s="4">
        <v>169</v>
      </c>
      <c r="C89" s="3">
        <v>1</v>
      </c>
      <c r="D89" s="3">
        <v>1</v>
      </c>
      <c r="E89" s="5">
        <v>-8.30401921222028</v>
      </c>
      <c r="F89" s="5">
        <v>-4.080380605035055</v>
      </c>
      <c r="G89" s="5">
        <v>-1.1754641160377843</v>
      </c>
      <c r="H89" s="3">
        <v>178</v>
      </c>
      <c r="I89" s="3">
        <v>143</v>
      </c>
      <c r="J89" s="3">
        <f t="shared" si="3"/>
        <v>20449</v>
      </c>
      <c r="K89" s="3">
        <f t="shared" si="4"/>
        <v>2484321</v>
      </c>
      <c r="L89" s="3">
        <f>QUOTIENT(K89,$K$137)</f>
        <v>13</v>
      </c>
      <c r="M89" s="3">
        <f t="shared" si="5"/>
        <v>0</v>
      </c>
      <c r="N89" s="6" t="s">
        <v>34</v>
      </c>
      <c r="O89" s="6" t="s">
        <v>34</v>
      </c>
      <c r="P89" s="6" t="s">
        <v>34</v>
      </c>
      <c r="Q89" s="6" t="s">
        <v>34</v>
      </c>
      <c r="R89" s="6" t="s">
        <v>34</v>
      </c>
      <c r="S89" s="6" t="s">
        <v>34</v>
      </c>
      <c r="T89" s="6" t="s">
        <v>34</v>
      </c>
      <c r="U89" s="6"/>
    </row>
    <row r="90" spans="1:21" ht="12.75">
      <c r="A90" s="3">
        <v>6</v>
      </c>
      <c r="B90" s="4">
        <v>171</v>
      </c>
      <c r="C90" s="3">
        <v>2</v>
      </c>
      <c r="D90" s="3">
        <v>1</v>
      </c>
      <c r="E90" s="5">
        <v>-8.81997986592272</v>
      </c>
      <c r="F90" s="5">
        <v>-6.635127673425395</v>
      </c>
      <c r="G90" s="5">
        <v>-1.5260213641730973</v>
      </c>
      <c r="H90" s="3">
        <v>148</v>
      </c>
      <c r="I90" s="3">
        <v>119</v>
      </c>
      <c r="J90" s="3">
        <f t="shared" si="3"/>
        <v>14161</v>
      </c>
      <c r="K90" s="3">
        <f t="shared" si="4"/>
        <v>2498482</v>
      </c>
      <c r="L90" s="3">
        <f>QUOTIENT(K90,$K$137)</f>
        <v>13</v>
      </c>
      <c r="M90" s="3">
        <f t="shared" si="5"/>
        <v>0</v>
      </c>
      <c r="N90" s="6" t="s">
        <v>34</v>
      </c>
      <c r="O90" s="6" t="s">
        <v>34</v>
      </c>
      <c r="P90" s="6" t="s">
        <v>34</v>
      </c>
      <c r="Q90" s="6" t="s">
        <v>34</v>
      </c>
      <c r="R90" s="6" t="s">
        <v>34</v>
      </c>
      <c r="S90" s="6" t="s">
        <v>34</v>
      </c>
      <c r="T90" s="6" t="s">
        <v>34</v>
      </c>
      <c r="U90" s="6"/>
    </row>
    <row r="91" spans="1:21" ht="12.75">
      <c r="A91" s="3">
        <v>6</v>
      </c>
      <c r="B91" s="4">
        <v>173</v>
      </c>
      <c r="C91" s="3">
        <v>1</v>
      </c>
      <c r="D91" s="3">
        <v>1</v>
      </c>
      <c r="E91" s="5">
        <v>-12.169103671284978</v>
      </c>
      <c r="F91" s="5">
        <v>-8.483721933271992</v>
      </c>
      <c r="G91" s="5">
        <v>-1.7428534661313566</v>
      </c>
      <c r="H91" s="3">
        <v>234</v>
      </c>
      <c r="I91" s="3">
        <v>189</v>
      </c>
      <c r="J91" s="3">
        <f t="shared" si="3"/>
        <v>35721</v>
      </c>
      <c r="K91" s="3">
        <f t="shared" si="4"/>
        <v>2534203</v>
      </c>
      <c r="L91" s="3">
        <f>QUOTIENT(K91,$K$137)</f>
        <v>13</v>
      </c>
      <c r="M91" s="3">
        <f t="shared" si="5"/>
        <v>0</v>
      </c>
      <c r="N91" s="6" t="s">
        <v>34</v>
      </c>
      <c r="O91" s="6" t="s">
        <v>34</v>
      </c>
      <c r="P91" s="6" t="s">
        <v>34</v>
      </c>
      <c r="Q91" s="6" t="s">
        <v>34</v>
      </c>
      <c r="R91" s="6" t="s">
        <v>34</v>
      </c>
      <c r="S91" s="6" t="s">
        <v>34</v>
      </c>
      <c r="T91" s="6" t="s">
        <v>34</v>
      </c>
      <c r="U91" s="6"/>
    </row>
    <row r="92" spans="1:21" ht="12.75">
      <c r="A92" s="3">
        <v>6</v>
      </c>
      <c r="B92" s="4">
        <v>175</v>
      </c>
      <c r="C92" s="3">
        <v>2</v>
      </c>
      <c r="D92" s="3">
        <v>1</v>
      </c>
      <c r="E92" s="5">
        <v>-11.692973251987736</v>
      </c>
      <c r="F92" s="5">
        <v>-5.071475843788391</v>
      </c>
      <c r="G92" s="5">
        <v>-1.8236416292476583</v>
      </c>
      <c r="H92" s="3">
        <v>152</v>
      </c>
      <c r="I92" s="3">
        <v>116</v>
      </c>
      <c r="J92" s="3">
        <f t="shared" si="3"/>
        <v>13456</v>
      </c>
      <c r="K92" s="3">
        <f t="shared" si="4"/>
        <v>2547659</v>
      </c>
      <c r="L92" s="3">
        <f>QUOTIENT(K92,$K$137)</f>
        <v>13</v>
      </c>
      <c r="M92" s="3">
        <f t="shared" si="5"/>
        <v>0</v>
      </c>
      <c r="N92" s="6" t="s">
        <v>34</v>
      </c>
      <c r="O92" s="6" t="s">
        <v>34</v>
      </c>
      <c r="P92" s="6" t="s">
        <v>34</v>
      </c>
      <c r="Q92" s="6" t="s">
        <v>34</v>
      </c>
      <c r="R92" s="6" t="s">
        <v>34</v>
      </c>
      <c r="S92" s="6" t="s">
        <v>34</v>
      </c>
      <c r="T92" s="6" t="s">
        <v>34</v>
      </c>
      <c r="U92" s="6"/>
    </row>
    <row r="93" spans="1:21" ht="12.75">
      <c r="A93" s="3">
        <v>6</v>
      </c>
      <c r="B93" s="4">
        <v>177</v>
      </c>
      <c r="C93" s="3">
        <v>1</v>
      </c>
      <c r="D93" s="3">
        <v>1</v>
      </c>
      <c r="E93" s="5">
        <v>-13.720623284231044</v>
      </c>
      <c r="F93" s="5">
        <v>-1.8628584288366257</v>
      </c>
      <c r="G93" s="5">
        <v>-1.5710642966240087</v>
      </c>
      <c r="H93" s="3">
        <v>268</v>
      </c>
      <c r="I93" s="3">
        <v>231</v>
      </c>
      <c r="J93" s="3">
        <f t="shared" si="3"/>
        <v>53361</v>
      </c>
      <c r="K93" s="3">
        <f t="shared" si="4"/>
        <v>2601020</v>
      </c>
      <c r="L93" s="3">
        <f>QUOTIENT(K93,$K$137)</f>
        <v>14</v>
      </c>
      <c r="M93" s="3">
        <f t="shared" si="5"/>
        <v>1</v>
      </c>
      <c r="N93" s="6" t="s">
        <v>34</v>
      </c>
      <c r="O93" s="6" t="s">
        <v>34</v>
      </c>
      <c r="P93" s="6" t="s">
        <v>34</v>
      </c>
      <c r="Q93" s="6" t="s">
        <v>34</v>
      </c>
      <c r="R93" s="6" t="s">
        <v>34</v>
      </c>
      <c r="S93" s="6" t="s">
        <v>34</v>
      </c>
      <c r="T93" s="6" t="s">
        <v>34</v>
      </c>
      <c r="U93" s="6"/>
    </row>
    <row r="94" spans="1:21" ht="12.75">
      <c r="A94" s="3">
        <v>6</v>
      </c>
      <c r="B94" s="4">
        <v>180</v>
      </c>
      <c r="C94" s="3">
        <v>2</v>
      </c>
      <c r="D94" s="3">
        <v>1</v>
      </c>
      <c r="E94" s="5">
        <v>-13.69239509944166</v>
      </c>
      <c r="F94" s="5">
        <v>-7.53930975582681</v>
      </c>
      <c r="G94" s="5">
        <v>-1.8975355007283436</v>
      </c>
      <c r="H94" s="3">
        <v>162</v>
      </c>
      <c r="I94" s="3">
        <v>127</v>
      </c>
      <c r="J94" s="3">
        <f t="shared" si="3"/>
        <v>16129</v>
      </c>
      <c r="K94" s="3">
        <f t="shared" si="4"/>
        <v>2617149</v>
      </c>
      <c r="L94" s="3">
        <f>QUOTIENT(K94,$K$137)</f>
        <v>14</v>
      </c>
      <c r="M94" s="3">
        <f t="shared" si="5"/>
        <v>0</v>
      </c>
      <c r="N94" s="6" t="s">
        <v>34</v>
      </c>
      <c r="O94" s="6" t="s">
        <v>34</v>
      </c>
      <c r="P94" s="6" t="s">
        <v>34</v>
      </c>
      <c r="Q94" s="6" t="s">
        <v>34</v>
      </c>
      <c r="R94" s="6" t="s">
        <v>34</v>
      </c>
      <c r="S94" s="6" t="s">
        <v>34</v>
      </c>
      <c r="T94" s="6" t="s">
        <v>34</v>
      </c>
      <c r="U94" s="6"/>
    </row>
    <row r="95" spans="1:21" ht="12.75">
      <c r="A95" s="3">
        <v>6</v>
      </c>
      <c r="B95" s="4">
        <v>183</v>
      </c>
      <c r="C95" s="3">
        <v>1</v>
      </c>
      <c r="D95" s="3">
        <v>1</v>
      </c>
      <c r="E95" s="5">
        <v>-15.603111944906846</v>
      </c>
      <c r="F95" s="5">
        <v>-9.239236970023345</v>
      </c>
      <c r="G95" s="5">
        <v>-2.0082514618872924</v>
      </c>
      <c r="H95" s="3">
        <v>199</v>
      </c>
      <c r="I95" s="3">
        <v>145</v>
      </c>
      <c r="J95" s="3">
        <f t="shared" si="3"/>
        <v>21025</v>
      </c>
      <c r="K95" s="3">
        <f t="shared" si="4"/>
        <v>2638174</v>
      </c>
      <c r="L95" s="3">
        <f>QUOTIENT(K95,$K$137)</f>
        <v>14</v>
      </c>
      <c r="M95" s="3">
        <f t="shared" si="5"/>
        <v>0</v>
      </c>
      <c r="N95" s="6" t="s">
        <v>34</v>
      </c>
      <c r="O95" s="6" t="s">
        <v>34</v>
      </c>
      <c r="P95" s="6" t="s">
        <v>34</v>
      </c>
      <c r="Q95" s="6" t="s">
        <v>34</v>
      </c>
      <c r="R95" s="6" t="s">
        <v>34</v>
      </c>
      <c r="S95" s="6" t="s">
        <v>34</v>
      </c>
      <c r="T95" s="6" t="s">
        <v>34</v>
      </c>
      <c r="U95" s="6"/>
    </row>
    <row r="96" spans="1:21" ht="12.75">
      <c r="A96" s="3">
        <v>6</v>
      </c>
      <c r="B96" s="4">
        <v>185</v>
      </c>
      <c r="C96" s="3">
        <v>2</v>
      </c>
      <c r="D96" s="3">
        <v>1</v>
      </c>
      <c r="E96" s="5">
        <v>-18.72292638701215</v>
      </c>
      <c r="F96" s="5">
        <v>-8.520128579240712</v>
      </c>
      <c r="G96" s="5">
        <v>-2.1072726108360764</v>
      </c>
      <c r="H96" s="3">
        <v>154</v>
      </c>
      <c r="I96" s="3">
        <v>112</v>
      </c>
      <c r="J96" s="3">
        <f t="shared" si="3"/>
        <v>12544</v>
      </c>
      <c r="K96" s="3">
        <f t="shared" si="4"/>
        <v>2650718</v>
      </c>
      <c r="L96" s="3">
        <f>QUOTIENT(K96,$K$137)</f>
        <v>14</v>
      </c>
      <c r="M96" s="3">
        <f t="shared" si="5"/>
        <v>0</v>
      </c>
      <c r="N96" s="6" t="s">
        <v>34</v>
      </c>
      <c r="O96" s="6" t="s">
        <v>34</v>
      </c>
      <c r="P96" s="6" t="s">
        <v>34</v>
      </c>
      <c r="Q96" s="6" t="s">
        <v>34</v>
      </c>
      <c r="R96" s="6" t="s">
        <v>34</v>
      </c>
      <c r="S96" s="6" t="s">
        <v>34</v>
      </c>
      <c r="T96" s="6" t="s">
        <v>34</v>
      </c>
      <c r="U96" s="6"/>
    </row>
    <row r="97" spans="1:21" ht="12.75">
      <c r="A97" s="3">
        <v>6</v>
      </c>
      <c r="B97" s="4">
        <v>186</v>
      </c>
      <c r="C97" s="3">
        <v>1</v>
      </c>
      <c r="D97" s="3">
        <v>1</v>
      </c>
      <c r="E97" s="5">
        <v>-16.586483542086665</v>
      </c>
      <c r="F97" s="5">
        <v>-4.8548909323627045</v>
      </c>
      <c r="G97" s="5">
        <v>-1.7622698239450505</v>
      </c>
      <c r="H97" s="3">
        <v>197</v>
      </c>
      <c r="I97" s="3">
        <v>163</v>
      </c>
      <c r="J97" s="3">
        <f t="shared" si="3"/>
        <v>26569</v>
      </c>
      <c r="K97" s="3">
        <f t="shared" si="4"/>
        <v>2677287</v>
      </c>
      <c r="L97" s="3">
        <f>QUOTIENT(K97,$K$137)</f>
        <v>14</v>
      </c>
      <c r="M97" s="3">
        <f t="shared" si="5"/>
        <v>0</v>
      </c>
      <c r="N97" s="6" t="s">
        <v>34</v>
      </c>
      <c r="O97" s="6" t="s">
        <v>34</v>
      </c>
      <c r="P97" s="6" t="s">
        <v>34</v>
      </c>
      <c r="Q97" s="6" t="s">
        <v>34</v>
      </c>
      <c r="R97" s="6" t="s">
        <v>34</v>
      </c>
      <c r="S97" s="6" t="s">
        <v>34</v>
      </c>
      <c r="T97" s="6" t="s">
        <v>34</v>
      </c>
      <c r="U97" s="6"/>
    </row>
    <row r="98" spans="1:21" ht="12.75">
      <c r="A98" s="3">
        <v>6</v>
      </c>
      <c r="B98" s="4">
        <v>188</v>
      </c>
      <c r="C98" s="3">
        <v>1</v>
      </c>
      <c r="D98" s="3">
        <v>1</v>
      </c>
      <c r="E98" s="5">
        <v>-18.871440157607925</v>
      </c>
      <c r="F98" s="5">
        <v>-4.05637060142693</v>
      </c>
      <c r="G98" s="5">
        <v>-1.6815849725951972</v>
      </c>
      <c r="H98" s="3">
        <v>261</v>
      </c>
      <c r="I98" s="3">
        <v>215</v>
      </c>
      <c r="J98" s="3">
        <f t="shared" si="3"/>
        <v>46225</v>
      </c>
      <c r="K98" s="3">
        <f t="shared" si="4"/>
        <v>2723512</v>
      </c>
      <c r="L98" s="3">
        <f>QUOTIENT(K98,$K$137)</f>
        <v>14</v>
      </c>
      <c r="M98" s="3">
        <f t="shared" si="5"/>
        <v>0</v>
      </c>
      <c r="N98" s="6" t="s">
        <v>34</v>
      </c>
      <c r="O98" s="6" t="s">
        <v>34</v>
      </c>
      <c r="P98" s="6" t="s">
        <v>34</v>
      </c>
      <c r="Q98" s="6" t="s">
        <v>34</v>
      </c>
      <c r="R98" s="6" t="s">
        <v>34</v>
      </c>
      <c r="S98" s="6" t="s">
        <v>34</v>
      </c>
      <c r="T98" s="6" t="s">
        <v>34</v>
      </c>
      <c r="U98" s="6"/>
    </row>
    <row r="99" spans="1:21" ht="12.75">
      <c r="A99" s="3">
        <v>6</v>
      </c>
      <c r="B99" s="4">
        <v>189</v>
      </c>
      <c r="C99" s="3">
        <v>1</v>
      </c>
      <c r="D99" s="3">
        <v>1</v>
      </c>
      <c r="E99" s="5">
        <v>-19.367578155340627</v>
      </c>
      <c r="F99" s="5">
        <v>-1.9727136853548901</v>
      </c>
      <c r="G99" s="5">
        <v>-1.6966847669508769</v>
      </c>
      <c r="H99" s="3">
        <v>214</v>
      </c>
      <c r="I99" s="3">
        <v>164</v>
      </c>
      <c r="J99" s="3">
        <f t="shared" si="3"/>
        <v>26896</v>
      </c>
      <c r="K99" s="3">
        <f t="shared" si="4"/>
        <v>2750408</v>
      </c>
      <c r="L99" s="3">
        <f>QUOTIENT(K99,$K$137)</f>
        <v>15</v>
      </c>
      <c r="M99" s="3">
        <f t="shared" si="5"/>
        <v>1</v>
      </c>
      <c r="N99" s="6" t="s">
        <v>34</v>
      </c>
      <c r="O99" s="6" t="s">
        <v>34</v>
      </c>
      <c r="P99" s="6" t="s">
        <v>34</v>
      </c>
      <c r="Q99" s="6" t="s">
        <v>34</v>
      </c>
      <c r="R99" s="6" t="s">
        <v>34</v>
      </c>
      <c r="S99" s="6" t="s">
        <v>34</v>
      </c>
      <c r="T99" s="6" t="s">
        <v>34</v>
      </c>
      <c r="U99" s="6"/>
    </row>
    <row r="100" spans="1:21" ht="12.75">
      <c r="A100" s="3">
        <v>6</v>
      </c>
      <c r="B100" s="4">
        <v>191</v>
      </c>
      <c r="C100" s="3">
        <v>2</v>
      </c>
      <c r="D100" s="3">
        <v>1</v>
      </c>
      <c r="E100" s="5">
        <v>-20.52430362642525</v>
      </c>
      <c r="F100" s="5">
        <v>-4.4805467195070525</v>
      </c>
      <c r="G100" s="5">
        <v>-1.846365261417456</v>
      </c>
      <c r="H100" s="3">
        <v>140</v>
      </c>
      <c r="I100" s="3">
        <v>110</v>
      </c>
      <c r="J100" s="3">
        <f t="shared" si="3"/>
        <v>12100</v>
      </c>
      <c r="K100" s="3">
        <f t="shared" si="4"/>
        <v>2762508</v>
      </c>
      <c r="L100" s="3">
        <f>QUOTIENT(K100,$K$137)</f>
        <v>15</v>
      </c>
      <c r="M100" s="3">
        <f aca="true" t="shared" si="6" ref="M100:M131">IF(L100&gt;L99,1,0)</f>
        <v>0</v>
      </c>
      <c r="N100" s="6" t="s">
        <v>34</v>
      </c>
      <c r="O100" s="6" t="s">
        <v>34</v>
      </c>
      <c r="P100" s="6" t="s">
        <v>34</v>
      </c>
      <c r="Q100" s="6" t="s">
        <v>34</v>
      </c>
      <c r="R100" s="6" t="s">
        <v>34</v>
      </c>
      <c r="S100" s="6" t="s">
        <v>34</v>
      </c>
      <c r="T100" s="6" t="s">
        <v>34</v>
      </c>
      <c r="U100" s="6"/>
    </row>
    <row r="101" spans="1:21" ht="12.75">
      <c r="A101" s="3">
        <v>7</v>
      </c>
      <c r="B101" s="4">
        <v>192</v>
      </c>
      <c r="C101" s="3">
        <v>2</v>
      </c>
      <c r="D101" s="3">
        <v>1</v>
      </c>
      <c r="E101" s="5">
        <v>-3.110302990276295</v>
      </c>
      <c r="F101" s="5">
        <v>0.5154823556211678</v>
      </c>
      <c r="G101" s="5">
        <v>-0.5029030024450984</v>
      </c>
      <c r="H101" s="3">
        <v>152</v>
      </c>
      <c r="I101" s="3">
        <v>120</v>
      </c>
      <c r="J101" s="3">
        <f t="shared" si="3"/>
        <v>14400</v>
      </c>
      <c r="K101" s="3">
        <f t="shared" si="4"/>
        <v>2776908</v>
      </c>
      <c r="L101" s="3">
        <f>QUOTIENT(K101,$K$137)</f>
        <v>15</v>
      </c>
      <c r="M101" s="3">
        <f t="shared" si="6"/>
        <v>0</v>
      </c>
      <c r="N101" s="6" t="s">
        <v>34</v>
      </c>
      <c r="O101" s="6" t="s">
        <v>34</v>
      </c>
      <c r="P101" s="6" t="s">
        <v>34</v>
      </c>
      <c r="Q101" s="6" t="s">
        <v>34</v>
      </c>
      <c r="R101" s="6" t="s">
        <v>34</v>
      </c>
      <c r="S101" s="6" t="s">
        <v>34</v>
      </c>
      <c r="T101" s="6" t="s">
        <v>34</v>
      </c>
      <c r="U101" s="6"/>
    </row>
    <row r="102" spans="1:21" ht="12.75">
      <c r="A102" s="3">
        <v>7</v>
      </c>
      <c r="B102" s="4">
        <v>193</v>
      </c>
      <c r="C102" s="3">
        <v>1</v>
      </c>
      <c r="D102" s="3">
        <v>1</v>
      </c>
      <c r="E102" s="5">
        <v>-5.154132212815024</v>
      </c>
      <c r="F102" s="5">
        <v>1.3793131290570046</v>
      </c>
      <c r="G102" s="5">
        <v>-0.5723886289677169</v>
      </c>
      <c r="H102" s="3">
        <v>228</v>
      </c>
      <c r="I102" s="3">
        <v>182</v>
      </c>
      <c r="J102" s="3">
        <f t="shared" si="3"/>
        <v>33124</v>
      </c>
      <c r="K102" s="3">
        <f t="shared" si="4"/>
        <v>2810032</v>
      </c>
      <c r="L102" s="3">
        <f>QUOTIENT(K102,$K$137)</f>
        <v>15</v>
      </c>
      <c r="M102" s="3">
        <f t="shared" si="6"/>
        <v>0</v>
      </c>
      <c r="N102" s="6" t="s">
        <v>34</v>
      </c>
      <c r="O102" s="6" t="s">
        <v>34</v>
      </c>
      <c r="P102" s="6" t="s">
        <v>34</v>
      </c>
      <c r="Q102" s="6" t="s">
        <v>34</v>
      </c>
      <c r="R102" s="6" t="s">
        <v>34</v>
      </c>
      <c r="S102" s="6" t="s">
        <v>34</v>
      </c>
      <c r="T102" s="6" t="s">
        <v>34</v>
      </c>
      <c r="U102" s="6"/>
    </row>
    <row r="103" spans="1:21" ht="12.75">
      <c r="A103" s="3">
        <v>7</v>
      </c>
      <c r="B103" s="4">
        <v>195</v>
      </c>
      <c r="C103" s="3">
        <v>1</v>
      </c>
      <c r="D103" s="3">
        <v>1</v>
      </c>
      <c r="E103" s="5">
        <v>-5.02885149966185</v>
      </c>
      <c r="F103" s="5">
        <v>3.884758881685609</v>
      </c>
      <c r="G103" s="5">
        <v>-0.48710176713018283</v>
      </c>
      <c r="H103" s="3">
        <v>233</v>
      </c>
      <c r="I103" s="3">
        <v>195</v>
      </c>
      <c r="J103" s="3">
        <f t="shared" si="3"/>
        <v>38025</v>
      </c>
      <c r="K103" s="3">
        <f t="shared" si="4"/>
        <v>2848057</v>
      </c>
      <c r="L103" s="3">
        <f>QUOTIENT(K103,$K$137)</f>
        <v>15</v>
      </c>
      <c r="M103" s="3">
        <f t="shared" si="6"/>
        <v>0</v>
      </c>
      <c r="N103" s="6" t="s">
        <v>34</v>
      </c>
      <c r="O103" s="6" t="s">
        <v>34</v>
      </c>
      <c r="P103" s="6" t="s">
        <v>34</v>
      </c>
      <c r="Q103" s="6" t="s">
        <v>34</v>
      </c>
      <c r="R103" s="6" t="s">
        <v>34</v>
      </c>
      <c r="S103" s="6" t="s">
        <v>34</v>
      </c>
      <c r="T103" s="6" t="s">
        <v>34</v>
      </c>
      <c r="U103" s="6"/>
    </row>
    <row r="104" spans="1:21" ht="12.75">
      <c r="A104" s="3">
        <v>7</v>
      </c>
      <c r="B104" s="4">
        <v>196</v>
      </c>
      <c r="C104" s="3">
        <v>1</v>
      </c>
      <c r="D104" s="3">
        <v>1</v>
      </c>
      <c r="E104" s="5">
        <v>-7.469679300911265</v>
      </c>
      <c r="F104" s="5">
        <v>1.1393234287312293</v>
      </c>
      <c r="G104" s="5">
        <v>-0.8165058633192875</v>
      </c>
      <c r="H104" s="3">
        <v>233</v>
      </c>
      <c r="I104" s="3">
        <v>188</v>
      </c>
      <c r="J104" s="3">
        <f t="shared" si="3"/>
        <v>35344</v>
      </c>
      <c r="K104" s="3">
        <f t="shared" si="4"/>
        <v>2883401</v>
      </c>
      <c r="L104" s="3">
        <f>QUOTIENT(K104,$K$137)</f>
        <v>15</v>
      </c>
      <c r="M104" s="3">
        <f t="shared" si="6"/>
        <v>0</v>
      </c>
      <c r="N104" s="6" t="s">
        <v>34</v>
      </c>
      <c r="O104" s="6" t="s">
        <v>34</v>
      </c>
      <c r="P104" s="6" t="s">
        <v>34</v>
      </c>
      <c r="Q104" s="6" t="s">
        <v>34</v>
      </c>
      <c r="R104" s="6" t="s">
        <v>34</v>
      </c>
      <c r="S104" s="6" t="s">
        <v>34</v>
      </c>
      <c r="T104" s="6" t="s">
        <v>34</v>
      </c>
      <c r="U104" s="6"/>
    </row>
    <row r="105" spans="1:21" ht="12.75">
      <c r="A105" s="3">
        <v>7</v>
      </c>
      <c r="B105" s="4">
        <v>200</v>
      </c>
      <c r="C105" s="3">
        <v>1</v>
      </c>
      <c r="D105" s="3">
        <v>1</v>
      </c>
      <c r="E105" s="5">
        <v>-10.456058992782317</v>
      </c>
      <c r="F105" s="5">
        <v>5.786954730570264</v>
      </c>
      <c r="G105" s="5">
        <v>-1.094889330299841</v>
      </c>
      <c r="H105" s="3">
        <v>205</v>
      </c>
      <c r="I105" s="3">
        <v>167</v>
      </c>
      <c r="J105" s="3">
        <f t="shared" si="3"/>
        <v>27889</v>
      </c>
      <c r="K105" s="3">
        <f t="shared" si="4"/>
        <v>2911290</v>
      </c>
      <c r="L105" s="3">
        <f>QUOTIENT(K105,$K$137)</f>
        <v>15</v>
      </c>
      <c r="M105" s="3">
        <f t="shared" si="6"/>
        <v>0</v>
      </c>
      <c r="N105" s="6" t="s">
        <v>34</v>
      </c>
      <c r="O105" s="6" t="s">
        <v>34</v>
      </c>
      <c r="P105" s="6" t="s">
        <v>34</v>
      </c>
      <c r="Q105" s="6" t="s">
        <v>34</v>
      </c>
      <c r="R105" s="6" t="s">
        <v>34</v>
      </c>
      <c r="S105" s="6" t="s">
        <v>34</v>
      </c>
      <c r="T105" s="6" t="s">
        <v>34</v>
      </c>
      <c r="U105" s="6"/>
    </row>
    <row r="106" spans="1:21" ht="12.75">
      <c r="A106" s="3">
        <v>7</v>
      </c>
      <c r="B106" s="4">
        <v>202</v>
      </c>
      <c r="C106" s="3">
        <v>1</v>
      </c>
      <c r="D106" s="3">
        <v>1</v>
      </c>
      <c r="E106" s="5">
        <v>-10.84452111958854</v>
      </c>
      <c r="F106" s="5">
        <v>3.130001512072453</v>
      </c>
      <c r="G106" s="5">
        <v>-1.0024675939188026</v>
      </c>
      <c r="H106" s="3">
        <v>193</v>
      </c>
      <c r="I106" s="3">
        <v>149</v>
      </c>
      <c r="J106" s="3">
        <f t="shared" si="3"/>
        <v>22201</v>
      </c>
      <c r="K106" s="3">
        <f t="shared" si="4"/>
        <v>2933491</v>
      </c>
      <c r="L106" s="3">
        <f>QUOTIENT(K106,$K$137)</f>
        <v>16</v>
      </c>
      <c r="M106" s="3">
        <f t="shared" si="6"/>
        <v>1</v>
      </c>
      <c r="N106" s="6" t="s">
        <v>34</v>
      </c>
      <c r="O106" s="6" t="s">
        <v>34</v>
      </c>
      <c r="P106" s="6" t="s">
        <v>34</v>
      </c>
      <c r="Q106" s="6" t="s">
        <v>34</v>
      </c>
      <c r="R106" s="6" t="s">
        <v>34</v>
      </c>
      <c r="S106" s="6" t="s">
        <v>34</v>
      </c>
      <c r="T106" s="6" t="s">
        <v>34</v>
      </c>
      <c r="U106" s="6"/>
    </row>
    <row r="107" spans="1:21" ht="12.75">
      <c r="A107" s="3">
        <v>7</v>
      </c>
      <c r="B107" s="4">
        <v>203</v>
      </c>
      <c r="C107" s="3">
        <v>1</v>
      </c>
      <c r="D107" s="3">
        <v>1</v>
      </c>
      <c r="E107" s="5">
        <v>-11.262715655344643</v>
      </c>
      <c r="F107" s="5">
        <v>0.24729518853260007</v>
      </c>
      <c r="G107" s="5">
        <v>-1.3881200817981119</v>
      </c>
      <c r="H107" s="3">
        <v>187</v>
      </c>
      <c r="I107" s="3">
        <v>161</v>
      </c>
      <c r="J107" s="3">
        <f t="shared" si="3"/>
        <v>25921</v>
      </c>
      <c r="K107" s="3">
        <f t="shared" si="4"/>
        <v>2959412</v>
      </c>
      <c r="L107" s="3">
        <f>QUOTIENT(K107,$K$137)</f>
        <v>16</v>
      </c>
      <c r="M107" s="3">
        <f t="shared" si="6"/>
        <v>0</v>
      </c>
      <c r="N107" s="6" t="s">
        <v>34</v>
      </c>
      <c r="O107" s="6" t="s">
        <v>34</v>
      </c>
      <c r="P107" s="6" t="s">
        <v>34</v>
      </c>
      <c r="Q107" s="6" t="s">
        <v>34</v>
      </c>
      <c r="R107" s="6" t="s">
        <v>34</v>
      </c>
      <c r="S107" s="6" t="s">
        <v>34</v>
      </c>
      <c r="T107" s="6" t="s">
        <v>34</v>
      </c>
      <c r="U107" s="6"/>
    </row>
    <row r="108" spans="1:21" ht="12.75">
      <c r="A108" s="3">
        <v>7</v>
      </c>
      <c r="B108" s="4">
        <v>205</v>
      </c>
      <c r="C108" s="3">
        <v>1</v>
      </c>
      <c r="D108" s="3">
        <v>1</v>
      </c>
      <c r="E108" s="5">
        <v>-14.016865303946604</v>
      </c>
      <c r="F108" s="5">
        <v>4.528275125241491</v>
      </c>
      <c r="G108" s="5">
        <v>-1.2905028524906346</v>
      </c>
      <c r="H108" s="3">
        <v>245</v>
      </c>
      <c r="I108" s="3">
        <v>203</v>
      </c>
      <c r="J108" s="3">
        <f t="shared" si="3"/>
        <v>41209</v>
      </c>
      <c r="K108" s="3">
        <f t="shared" si="4"/>
        <v>3000621</v>
      </c>
      <c r="L108" s="3">
        <f>QUOTIENT(K108,$K$137)</f>
        <v>16</v>
      </c>
      <c r="M108" s="3">
        <f t="shared" si="6"/>
        <v>0</v>
      </c>
      <c r="N108" s="6" t="s">
        <v>34</v>
      </c>
      <c r="O108" s="6" t="s">
        <v>34</v>
      </c>
      <c r="P108" s="6" t="s">
        <v>34</v>
      </c>
      <c r="Q108" s="6" t="s">
        <v>34</v>
      </c>
      <c r="R108" s="6" t="s">
        <v>34</v>
      </c>
      <c r="S108" s="6" t="s">
        <v>34</v>
      </c>
      <c r="T108" s="6" t="s">
        <v>34</v>
      </c>
      <c r="U108" s="6"/>
    </row>
    <row r="109" spans="1:21" ht="12.75">
      <c r="A109" s="3">
        <v>7</v>
      </c>
      <c r="B109" s="4">
        <v>207</v>
      </c>
      <c r="C109" s="3">
        <v>2</v>
      </c>
      <c r="D109" s="3">
        <v>1</v>
      </c>
      <c r="E109" s="5">
        <v>-10.037857984475716</v>
      </c>
      <c r="F109" s="5">
        <v>8.731936453227808</v>
      </c>
      <c r="G109" s="5">
        <v>-1.1572075497833232</v>
      </c>
      <c r="H109" s="3">
        <v>192</v>
      </c>
      <c r="I109" s="3">
        <v>143</v>
      </c>
      <c r="J109" s="3">
        <f t="shared" si="3"/>
        <v>20449</v>
      </c>
      <c r="K109" s="3">
        <f t="shared" si="4"/>
        <v>3021070</v>
      </c>
      <c r="L109" s="3">
        <f>QUOTIENT(K109,$K$137)</f>
        <v>16</v>
      </c>
      <c r="M109" s="3">
        <f t="shared" si="6"/>
        <v>0</v>
      </c>
      <c r="N109" s="6" t="s">
        <v>34</v>
      </c>
      <c r="O109" s="6" t="s">
        <v>34</v>
      </c>
      <c r="P109" s="6" t="s">
        <v>34</v>
      </c>
      <c r="Q109" s="6" t="s">
        <v>34</v>
      </c>
      <c r="R109" s="6" t="s">
        <v>34</v>
      </c>
      <c r="S109" s="6" t="s">
        <v>34</v>
      </c>
      <c r="T109" s="6" t="s">
        <v>34</v>
      </c>
      <c r="U109" s="6"/>
    </row>
    <row r="110" spans="1:21" ht="12.75">
      <c r="A110" s="3">
        <v>7</v>
      </c>
      <c r="B110" s="4">
        <v>208</v>
      </c>
      <c r="C110" s="3">
        <v>2</v>
      </c>
      <c r="D110" s="3">
        <v>1</v>
      </c>
      <c r="E110" s="5">
        <v>-12.099135120682348</v>
      </c>
      <c r="F110" s="5">
        <v>8.60200281660785</v>
      </c>
      <c r="G110" s="5">
        <v>-1.2455253491974478</v>
      </c>
      <c r="H110" s="3">
        <v>227</v>
      </c>
      <c r="I110" s="3">
        <v>191</v>
      </c>
      <c r="J110" s="3">
        <f t="shared" si="3"/>
        <v>36481</v>
      </c>
      <c r="K110" s="3">
        <f t="shared" si="4"/>
        <v>3057551</v>
      </c>
      <c r="L110" s="3">
        <f>QUOTIENT(K110,$K$137)</f>
        <v>16</v>
      </c>
      <c r="M110" s="3">
        <f t="shared" si="6"/>
        <v>0</v>
      </c>
      <c r="N110" s="6" t="s">
        <v>34</v>
      </c>
      <c r="O110" s="6" t="s">
        <v>34</v>
      </c>
      <c r="P110" s="6" t="s">
        <v>34</v>
      </c>
      <c r="Q110" s="6" t="s">
        <v>34</v>
      </c>
      <c r="R110" s="6" t="s">
        <v>34</v>
      </c>
      <c r="S110" s="6" t="s">
        <v>34</v>
      </c>
      <c r="T110" s="6" t="s">
        <v>34</v>
      </c>
      <c r="U110" s="6"/>
    </row>
    <row r="111" spans="1:21" ht="12.75">
      <c r="A111" s="3">
        <v>7</v>
      </c>
      <c r="B111" s="4">
        <v>209</v>
      </c>
      <c r="C111" s="3">
        <v>2</v>
      </c>
      <c r="D111" s="3">
        <v>1</v>
      </c>
      <c r="E111" s="5">
        <v>-14.700224159391778</v>
      </c>
      <c r="F111" s="5">
        <v>8.739410589906779</v>
      </c>
      <c r="G111" s="5">
        <v>-1.5354355531405435</v>
      </c>
      <c r="H111" s="3">
        <v>116</v>
      </c>
      <c r="I111" s="3">
        <v>93</v>
      </c>
      <c r="J111" s="3">
        <f t="shared" si="3"/>
        <v>8649</v>
      </c>
      <c r="K111" s="3">
        <f t="shared" si="4"/>
        <v>3066200</v>
      </c>
      <c r="L111" s="3">
        <f>QUOTIENT(K111,$K$137)</f>
        <v>16</v>
      </c>
      <c r="M111" s="3">
        <f t="shared" si="6"/>
        <v>0</v>
      </c>
      <c r="N111" s="6" t="s">
        <v>34</v>
      </c>
      <c r="O111" s="6" t="s">
        <v>34</v>
      </c>
      <c r="P111" s="6" t="s">
        <v>34</v>
      </c>
      <c r="Q111" s="6" t="s">
        <v>34</v>
      </c>
      <c r="R111" s="6" t="s">
        <v>34</v>
      </c>
      <c r="S111" s="6" t="s">
        <v>34</v>
      </c>
      <c r="T111" s="6" t="s">
        <v>34</v>
      </c>
      <c r="U111" s="6"/>
    </row>
    <row r="112" spans="1:21" ht="12.75">
      <c r="A112" s="3">
        <v>7</v>
      </c>
      <c r="B112" s="4">
        <v>214</v>
      </c>
      <c r="C112" s="3">
        <v>2</v>
      </c>
      <c r="D112" s="3">
        <v>1</v>
      </c>
      <c r="E112" s="5">
        <v>-17.6846941171274</v>
      </c>
      <c r="F112" s="5">
        <v>10.506711947186705</v>
      </c>
      <c r="G112" s="5">
        <v>-1.4161049897045148</v>
      </c>
      <c r="H112" s="3">
        <v>233</v>
      </c>
      <c r="I112" s="3">
        <v>173</v>
      </c>
      <c r="J112" s="3">
        <f t="shared" si="3"/>
        <v>29929</v>
      </c>
      <c r="K112" s="3">
        <f t="shared" si="4"/>
        <v>3096129</v>
      </c>
      <c r="L112" s="3">
        <f>QUOTIENT(K112,$K$137)</f>
        <v>16</v>
      </c>
      <c r="M112" s="3">
        <f t="shared" si="6"/>
        <v>0</v>
      </c>
      <c r="N112" s="6" t="s">
        <v>34</v>
      </c>
      <c r="O112" s="6" t="s">
        <v>34</v>
      </c>
      <c r="P112" s="6" t="s">
        <v>34</v>
      </c>
      <c r="Q112" s="6" t="s">
        <v>34</v>
      </c>
      <c r="R112" s="6" t="s">
        <v>34</v>
      </c>
      <c r="S112" s="6" t="s">
        <v>34</v>
      </c>
      <c r="T112" s="6" t="s">
        <v>34</v>
      </c>
      <c r="U112" s="6"/>
    </row>
    <row r="113" spans="1:21" ht="12.75">
      <c r="A113" s="3">
        <v>7</v>
      </c>
      <c r="B113" s="4">
        <v>215</v>
      </c>
      <c r="C113" s="3">
        <v>2</v>
      </c>
      <c r="D113" s="3">
        <v>1</v>
      </c>
      <c r="E113" s="5">
        <v>-19.806127510316202</v>
      </c>
      <c r="F113" s="5">
        <v>8.992107542190583</v>
      </c>
      <c r="G113" s="5">
        <v>-1.566538640833653</v>
      </c>
      <c r="H113" s="3">
        <v>214</v>
      </c>
      <c r="I113" s="3">
        <v>152</v>
      </c>
      <c r="J113" s="3">
        <f t="shared" si="3"/>
        <v>23104</v>
      </c>
      <c r="K113" s="3">
        <f t="shared" si="4"/>
        <v>3119233</v>
      </c>
      <c r="L113" s="3">
        <f>QUOTIENT(K113,$K$137)</f>
        <v>17</v>
      </c>
      <c r="M113" s="3">
        <f t="shared" si="6"/>
        <v>1</v>
      </c>
      <c r="N113" s="6" t="s">
        <v>34</v>
      </c>
      <c r="O113" s="6" t="s">
        <v>34</v>
      </c>
      <c r="P113" s="6" t="s">
        <v>34</v>
      </c>
      <c r="Q113" s="6" t="s">
        <v>34</v>
      </c>
      <c r="R113" s="6" t="s">
        <v>34</v>
      </c>
      <c r="S113" s="6" t="s">
        <v>34</v>
      </c>
      <c r="T113" s="6" t="s">
        <v>34</v>
      </c>
      <c r="U113" s="6"/>
    </row>
    <row r="114" spans="1:21" ht="12.75">
      <c r="A114" s="3">
        <v>7</v>
      </c>
      <c r="B114" s="4">
        <v>216</v>
      </c>
      <c r="C114" s="3">
        <v>2</v>
      </c>
      <c r="D114" s="3">
        <v>1</v>
      </c>
      <c r="E114" s="5">
        <v>-17.482983187966664</v>
      </c>
      <c r="F114" s="5">
        <v>6.860987271789906</v>
      </c>
      <c r="G114" s="5">
        <v>-1.3729048758612612</v>
      </c>
      <c r="H114" s="3">
        <v>178</v>
      </c>
      <c r="I114" s="3">
        <v>147</v>
      </c>
      <c r="J114" s="3">
        <f t="shared" si="3"/>
        <v>21609</v>
      </c>
      <c r="K114" s="3">
        <f t="shared" si="4"/>
        <v>3140842</v>
      </c>
      <c r="L114" s="3">
        <f>QUOTIENT(K114,$K$137)</f>
        <v>17</v>
      </c>
      <c r="M114" s="3">
        <f t="shared" si="6"/>
        <v>0</v>
      </c>
      <c r="N114" s="6" t="s">
        <v>34</v>
      </c>
      <c r="O114" s="6" t="s">
        <v>34</v>
      </c>
      <c r="P114" s="6" t="s">
        <v>34</v>
      </c>
      <c r="Q114" s="6" t="s">
        <v>34</v>
      </c>
      <c r="R114" s="6" t="s">
        <v>34</v>
      </c>
      <c r="S114" s="6" t="s">
        <v>34</v>
      </c>
      <c r="T114" s="6" t="s">
        <v>34</v>
      </c>
      <c r="U114" s="6"/>
    </row>
    <row r="115" spans="1:21" ht="12.75">
      <c r="A115" s="3">
        <v>7</v>
      </c>
      <c r="B115" s="4">
        <v>218</v>
      </c>
      <c r="C115" s="3">
        <v>2</v>
      </c>
      <c r="D115" s="3">
        <v>1</v>
      </c>
      <c r="E115" s="5">
        <v>-16.046422441469172</v>
      </c>
      <c r="F115" s="5">
        <v>3.337987910278171</v>
      </c>
      <c r="G115" s="5">
        <v>-1.5031257722107112</v>
      </c>
      <c r="H115" s="3">
        <v>99</v>
      </c>
      <c r="I115" s="3">
        <v>80</v>
      </c>
      <c r="J115" s="3">
        <f t="shared" si="3"/>
        <v>6400</v>
      </c>
      <c r="K115" s="3">
        <f t="shared" si="4"/>
        <v>3147242</v>
      </c>
      <c r="L115" s="3">
        <f>QUOTIENT(K115,$K$137)</f>
        <v>17</v>
      </c>
      <c r="M115" s="3">
        <f t="shared" si="6"/>
        <v>0</v>
      </c>
      <c r="N115" s="6" t="s">
        <v>34</v>
      </c>
      <c r="O115" s="6" t="s">
        <v>34</v>
      </c>
      <c r="P115" s="6" t="s">
        <v>34</v>
      </c>
      <c r="Q115" s="6" t="s">
        <v>34</v>
      </c>
      <c r="R115" s="6" t="s">
        <v>34</v>
      </c>
      <c r="S115" s="6" t="s">
        <v>34</v>
      </c>
      <c r="T115" s="6" t="s">
        <v>34</v>
      </c>
      <c r="U115" s="6"/>
    </row>
    <row r="116" spans="1:21" ht="12.75">
      <c r="A116" s="3">
        <v>7</v>
      </c>
      <c r="B116" s="4">
        <v>220</v>
      </c>
      <c r="C116" s="3">
        <v>2</v>
      </c>
      <c r="D116" s="3">
        <v>1</v>
      </c>
      <c r="E116" s="5">
        <v>-18.821897154573463</v>
      </c>
      <c r="F116" s="5">
        <v>5.36539908710846</v>
      </c>
      <c r="G116" s="5">
        <v>-1.441983229061596</v>
      </c>
      <c r="H116" s="3">
        <v>237</v>
      </c>
      <c r="I116" s="3">
        <v>184</v>
      </c>
      <c r="J116" s="3">
        <f t="shared" si="3"/>
        <v>33856</v>
      </c>
      <c r="K116" s="3">
        <f t="shared" si="4"/>
        <v>3181098</v>
      </c>
      <c r="L116" s="3">
        <f>QUOTIENT(K116,$K$137)</f>
        <v>17</v>
      </c>
      <c r="M116" s="3">
        <f t="shared" si="6"/>
        <v>0</v>
      </c>
      <c r="N116" s="6" t="s">
        <v>34</v>
      </c>
      <c r="O116" s="6" t="s">
        <v>34</v>
      </c>
      <c r="P116" s="6" t="s">
        <v>34</v>
      </c>
      <c r="Q116" s="6" t="s">
        <v>34</v>
      </c>
      <c r="R116" s="6" t="s">
        <v>34</v>
      </c>
      <c r="S116" s="6" t="s">
        <v>34</v>
      </c>
      <c r="T116" s="6" t="s">
        <v>34</v>
      </c>
      <c r="U116" s="6"/>
    </row>
    <row r="117" spans="1:21" ht="12.75">
      <c r="A117" s="3">
        <v>7</v>
      </c>
      <c r="B117" s="4">
        <v>221</v>
      </c>
      <c r="C117" s="3">
        <v>1</v>
      </c>
      <c r="D117" s="3">
        <v>1</v>
      </c>
      <c r="E117" s="5">
        <v>-19.959143180292216</v>
      </c>
      <c r="F117" s="5">
        <v>3.203684576472412</v>
      </c>
      <c r="G117" s="5">
        <v>-1.4181965050927614</v>
      </c>
      <c r="H117" s="3">
        <v>183</v>
      </c>
      <c r="I117" s="3">
        <v>153</v>
      </c>
      <c r="J117" s="3">
        <f t="shared" si="3"/>
        <v>23409</v>
      </c>
      <c r="K117" s="3">
        <f t="shared" si="4"/>
        <v>3204507</v>
      </c>
      <c r="L117" s="3">
        <f>QUOTIENT(K117,$K$137)</f>
        <v>17</v>
      </c>
      <c r="M117" s="3">
        <f t="shared" si="6"/>
        <v>0</v>
      </c>
      <c r="N117" s="6" t="s">
        <v>34</v>
      </c>
      <c r="O117" s="6" t="s">
        <v>34</v>
      </c>
      <c r="P117" s="6" t="s">
        <v>34</v>
      </c>
      <c r="Q117" s="6" t="s">
        <v>34</v>
      </c>
      <c r="R117" s="6" t="s">
        <v>34</v>
      </c>
      <c r="S117" s="6" t="s">
        <v>34</v>
      </c>
      <c r="T117" s="6" t="s">
        <v>34</v>
      </c>
      <c r="U117" s="6"/>
    </row>
    <row r="118" spans="1:21" ht="12.75">
      <c r="A118" s="3">
        <v>7</v>
      </c>
      <c r="B118" s="4">
        <v>225</v>
      </c>
      <c r="C118" s="3">
        <v>2</v>
      </c>
      <c r="D118" s="3">
        <v>1</v>
      </c>
      <c r="E118" s="5">
        <v>-17.753847494666253</v>
      </c>
      <c r="F118" s="5">
        <v>0.8753215839874513</v>
      </c>
      <c r="G118" s="5">
        <v>-1.5466777049651903</v>
      </c>
      <c r="H118" s="3">
        <v>207</v>
      </c>
      <c r="I118" s="3">
        <v>185</v>
      </c>
      <c r="J118" s="3">
        <f t="shared" si="3"/>
        <v>34225</v>
      </c>
      <c r="K118" s="3">
        <f t="shared" si="4"/>
        <v>3238732</v>
      </c>
      <c r="L118" s="3">
        <f>QUOTIENT(K118,$K$137)</f>
        <v>17</v>
      </c>
      <c r="M118" s="3">
        <f t="shared" si="6"/>
        <v>0</v>
      </c>
      <c r="N118" s="6" t="s">
        <v>34</v>
      </c>
      <c r="O118" s="6" t="s">
        <v>34</v>
      </c>
      <c r="P118" s="6" t="s">
        <v>34</v>
      </c>
      <c r="Q118" s="6" t="s">
        <v>34</v>
      </c>
      <c r="R118" s="6" t="s">
        <v>34</v>
      </c>
      <c r="S118" s="6" t="s">
        <v>34</v>
      </c>
      <c r="T118" s="6" t="s">
        <v>34</v>
      </c>
      <c r="U118" s="6"/>
    </row>
    <row r="119" spans="1:21" ht="12.75">
      <c r="A119" s="3">
        <v>7</v>
      </c>
      <c r="B119" s="4">
        <v>226</v>
      </c>
      <c r="C119" s="3">
        <v>2</v>
      </c>
      <c r="D119" s="3">
        <v>1</v>
      </c>
      <c r="E119" s="5">
        <v>-16.2217298264489</v>
      </c>
      <c r="F119" s="5">
        <v>0.3468648778138955</v>
      </c>
      <c r="G119" s="5">
        <v>-1.6055621087120526</v>
      </c>
      <c r="H119" s="3">
        <v>202</v>
      </c>
      <c r="I119" s="3">
        <v>162</v>
      </c>
      <c r="J119" s="3">
        <f t="shared" si="3"/>
        <v>26244</v>
      </c>
      <c r="K119" s="3">
        <f t="shared" si="4"/>
        <v>3264976</v>
      </c>
      <c r="L119" s="3">
        <f>QUOTIENT(K119,$K$137)</f>
        <v>17</v>
      </c>
      <c r="M119" s="3">
        <f t="shared" si="6"/>
        <v>0</v>
      </c>
      <c r="N119" s="6" t="s">
        <v>34</v>
      </c>
      <c r="O119" s="6" t="s">
        <v>34</v>
      </c>
      <c r="P119" s="6" t="s">
        <v>34</v>
      </c>
      <c r="Q119" s="6" t="s">
        <v>34</v>
      </c>
      <c r="R119" s="6" t="s">
        <v>34</v>
      </c>
      <c r="S119" s="6" t="s">
        <v>34</v>
      </c>
      <c r="T119" s="6" t="s">
        <v>34</v>
      </c>
      <c r="U119" s="6"/>
    </row>
    <row r="120" spans="1:21" ht="12.75">
      <c r="A120" s="3">
        <v>8</v>
      </c>
      <c r="B120" s="4">
        <v>228</v>
      </c>
      <c r="C120" s="3">
        <v>1</v>
      </c>
      <c r="D120" s="3">
        <v>1</v>
      </c>
      <c r="E120" s="5">
        <v>-1.6471981262598243</v>
      </c>
      <c r="F120" s="5">
        <v>2.007669715758716</v>
      </c>
      <c r="G120" s="5">
        <v>-0.5159677409781847</v>
      </c>
      <c r="H120" s="3">
        <v>241</v>
      </c>
      <c r="I120" s="3">
        <v>200</v>
      </c>
      <c r="J120" s="3">
        <f t="shared" si="3"/>
        <v>40000</v>
      </c>
      <c r="K120" s="3">
        <f t="shared" si="4"/>
        <v>3304976</v>
      </c>
      <c r="L120" s="3">
        <f>QUOTIENT(K120,$K$137)</f>
        <v>18</v>
      </c>
      <c r="M120" s="3">
        <f t="shared" si="6"/>
        <v>1</v>
      </c>
      <c r="N120" s="6" t="s">
        <v>34</v>
      </c>
      <c r="O120" s="6" t="s">
        <v>34</v>
      </c>
      <c r="P120" s="6" t="s">
        <v>34</v>
      </c>
      <c r="Q120" s="6" t="s">
        <v>34</v>
      </c>
      <c r="R120" s="6" t="s">
        <v>34</v>
      </c>
      <c r="S120" s="6" t="s">
        <v>34</v>
      </c>
      <c r="T120" s="6" t="s">
        <v>34</v>
      </c>
      <c r="U120" s="6"/>
    </row>
    <row r="121" spans="1:21" ht="12.75">
      <c r="A121" s="3">
        <v>8</v>
      </c>
      <c r="B121" s="4">
        <v>230</v>
      </c>
      <c r="C121" s="3">
        <v>1</v>
      </c>
      <c r="D121" s="3">
        <v>1</v>
      </c>
      <c r="E121" s="5">
        <v>-0.7994184533255198</v>
      </c>
      <c r="F121" s="5">
        <v>6.0031188398089945</v>
      </c>
      <c r="G121" s="5">
        <v>-0.8693392232065286</v>
      </c>
      <c r="H121" s="3">
        <v>159</v>
      </c>
      <c r="I121" s="3">
        <v>130</v>
      </c>
      <c r="J121" s="3">
        <f t="shared" si="3"/>
        <v>16900</v>
      </c>
      <c r="K121" s="3">
        <f t="shared" si="4"/>
        <v>3321876</v>
      </c>
      <c r="L121" s="3">
        <f>QUOTIENT(K121,$K$137)</f>
        <v>18</v>
      </c>
      <c r="M121" s="3">
        <f t="shared" si="6"/>
        <v>0</v>
      </c>
      <c r="N121" s="6" t="s">
        <v>34</v>
      </c>
      <c r="O121" s="6" t="s">
        <v>34</v>
      </c>
      <c r="P121" s="6" t="s">
        <v>34</v>
      </c>
      <c r="Q121" s="6" t="s">
        <v>34</v>
      </c>
      <c r="R121" s="6" t="s">
        <v>34</v>
      </c>
      <c r="S121" s="6" t="s">
        <v>34</v>
      </c>
      <c r="T121" s="6" t="s">
        <v>34</v>
      </c>
      <c r="U121" s="6"/>
    </row>
    <row r="122" spans="1:21" ht="12.75">
      <c r="A122" s="3">
        <v>8</v>
      </c>
      <c r="B122" s="4">
        <v>232</v>
      </c>
      <c r="C122" s="3">
        <v>1</v>
      </c>
      <c r="D122" s="3">
        <v>1</v>
      </c>
      <c r="E122" s="5">
        <v>-3.0902973739081827</v>
      </c>
      <c r="F122" s="5">
        <v>6.785592062673078</v>
      </c>
      <c r="G122" s="5">
        <v>-0.8581343488856791</v>
      </c>
      <c r="H122" s="3">
        <v>220</v>
      </c>
      <c r="I122" s="3">
        <v>178</v>
      </c>
      <c r="J122" s="3">
        <f t="shared" si="3"/>
        <v>31684</v>
      </c>
      <c r="K122" s="3">
        <f t="shared" si="4"/>
        <v>3353560</v>
      </c>
      <c r="L122" s="3">
        <f>QUOTIENT(K122,$K$137)</f>
        <v>18</v>
      </c>
      <c r="M122" s="3">
        <f t="shared" si="6"/>
        <v>0</v>
      </c>
      <c r="N122" s="6" t="s">
        <v>34</v>
      </c>
      <c r="O122" s="6" t="s">
        <v>34</v>
      </c>
      <c r="P122" s="6" t="s">
        <v>34</v>
      </c>
      <c r="Q122" s="6" t="s">
        <v>34</v>
      </c>
      <c r="R122" s="6" t="s">
        <v>34</v>
      </c>
      <c r="S122" s="6" t="s">
        <v>34</v>
      </c>
      <c r="T122" s="6" t="s">
        <v>34</v>
      </c>
      <c r="U122" s="6"/>
    </row>
    <row r="123" spans="1:21" ht="12.75">
      <c r="A123" s="3">
        <v>8</v>
      </c>
      <c r="B123" s="4">
        <v>233</v>
      </c>
      <c r="C123" s="3">
        <v>2</v>
      </c>
      <c r="D123" s="3">
        <v>1</v>
      </c>
      <c r="E123" s="5">
        <v>-3.44461793822033</v>
      </c>
      <c r="F123" s="5">
        <v>8.954836259173517</v>
      </c>
      <c r="G123" s="5">
        <v>-1.1529936914702417</v>
      </c>
      <c r="H123" s="3">
        <v>120</v>
      </c>
      <c r="I123" s="3">
        <v>102</v>
      </c>
      <c r="J123" s="3">
        <f t="shared" si="3"/>
        <v>10404</v>
      </c>
      <c r="K123" s="3">
        <f t="shared" si="4"/>
        <v>3363964</v>
      </c>
      <c r="L123" s="3">
        <f>QUOTIENT(K123,$K$137)</f>
        <v>18</v>
      </c>
      <c r="M123" s="3">
        <f t="shared" si="6"/>
        <v>0</v>
      </c>
      <c r="N123" s="6" t="s">
        <v>34</v>
      </c>
      <c r="O123" s="6" t="s">
        <v>34</v>
      </c>
      <c r="P123" s="6" t="s">
        <v>34</v>
      </c>
      <c r="Q123" s="6" t="s">
        <v>34</v>
      </c>
      <c r="R123" s="6" t="s">
        <v>34</v>
      </c>
      <c r="S123" s="6" t="s">
        <v>34</v>
      </c>
      <c r="T123" s="6" t="s">
        <v>34</v>
      </c>
      <c r="U123" s="6"/>
    </row>
    <row r="124" spans="1:21" ht="12.75">
      <c r="A124" s="3">
        <v>8</v>
      </c>
      <c r="B124" s="4">
        <v>235</v>
      </c>
      <c r="C124" s="3">
        <v>2</v>
      </c>
      <c r="D124" s="3">
        <v>1</v>
      </c>
      <c r="E124" s="5">
        <v>-6.806755645564559</v>
      </c>
      <c r="F124" s="5">
        <v>7.529922277348718</v>
      </c>
      <c r="G124" s="5">
        <v>-1.1029385251087245</v>
      </c>
      <c r="H124" s="3">
        <v>173</v>
      </c>
      <c r="I124" s="3">
        <v>145</v>
      </c>
      <c r="J124" s="3">
        <f t="shared" si="3"/>
        <v>21025</v>
      </c>
      <c r="K124" s="3">
        <f t="shared" si="4"/>
        <v>3384989</v>
      </c>
      <c r="L124" s="3">
        <f>QUOTIENT(K124,$K$137)</f>
        <v>18</v>
      </c>
      <c r="M124" s="3">
        <f t="shared" si="6"/>
        <v>0</v>
      </c>
      <c r="N124" s="6" t="s">
        <v>34</v>
      </c>
      <c r="O124" s="6" t="s">
        <v>34</v>
      </c>
      <c r="P124" s="6" t="s">
        <v>34</v>
      </c>
      <c r="Q124" s="6" t="s">
        <v>34</v>
      </c>
      <c r="R124" s="6" t="s">
        <v>34</v>
      </c>
      <c r="S124" s="6" t="s">
        <v>34</v>
      </c>
      <c r="T124" s="6" t="s">
        <v>34</v>
      </c>
      <c r="U124" s="6"/>
    </row>
    <row r="125" spans="1:21" ht="12.75">
      <c r="A125" s="3">
        <v>8</v>
      </c>
      <c r="B125" s="4">
        <v>237</v>
      </c>
      <c r="C125" s="3">
        <v>2</v>
      </c>
      <c r="D125" s="3">
        <v>1</v>
      </c>
      <c r="E125" s="5">
        <v>-5.920517096699463</v>
      </c>
      <c r="F125" s="5">
        <v>10.018588788440097</v>
      </c>
      <c r="G125" s="5">
        <v>-1.0857371812301502</v>
      </c>
      <c r="H125" s="3">
        <v>185</v>
      </c>
      <c r="I125" s="3">
        <v>134</v>
      </c>
      <c r="J125" s="3">
        <f t="shared" si="3"/>
        <v>17956</v>
      </c>
      <c r="K125" s="3">
        <f t="shared" si="4"/>
        <v>3402945</v>
      </c>
      <c r="L125" s="3">
        <f>QUOTIENT(K125,$K$137)</f>
        <v>18</v>
      </c>
      <c r="M125" s="3">
        <f t="shared" si="6"/>
        <v>0</v>
      </c>
      <c r="N125" s="6" t="s">
        <v>34</v>
      </c>
      <c r="O125" s="6" t="s">
        <v>34</v>
      </c>
      <c r="P125" s="6" t="s">
        <v>34</v>
      </c>
      <c r="Q125" s="6" t="s">
        <v>34</v>
      </c>
      <c r="R125" s="6" t="s">
        <v>34</v>
      </c>
      <c r="S125" s="6" t="s">
        <v>34</v>
      </c>
      <c r="T125" s="6" t="s">
        <v>34</v>
      </c>
      <c r="U125" s="6"/>
    </row>
    <row r="126" spans="1:21" ht="12.75">
      <c r="A126" s="3">
        <v>8</v>
      </c>
      <c r="B126" s="4">
        <v>239</v>
      </c>
      <c r="C126" s="3">
        <v>2</v>
      </c>
      <c r="D126" s="3">
        <v>1</v>
      </c>
      <c r="E126" s="5">
        <v>-6.68638169466544</v>
      </c>
      <c r="F126" s="5">
        <v>12.102432725519767</v>
      </c>
      <c r="G126" s="5">
        <v>-1.138180020353691</v>
      </c>
      <c r="H126" s="3">
        <v>256</v>
      </c>
      <c r="I126" s="3">
        <v>206</v>
      </c>
      <c r="J126" s="3">
        <f t="shared" si="3"/>
        <v>42436</v>
      </c>
      <c r="K126" s="3">
        <f t="shared" si="4"/>
        <v>3445381</v>
      </c>
      <c r="L126" s="3">
        <f>QUOTIENT(K126,$K$137)</f>
        <v>18</v>
      </c>
      <c r="M126" s="3">
        <f t="shared" si="6"/>
        <v>0</v>
      </c>
      <c r="N126" s="6" t="s">
        <v>34</v>
      </c>
      <c r="O126" s="6" t="s">
        <v>34</v>
      </c>
      <c r="P126" s="6" t="s">
        <v>34</v>
      </c>
      <c r="Q126" s="6" t="s">
        <v>34</v>
      </c>
      <c r="R126" s="6" t="s">
        <v>34</v>
      </c>
      <c r="S126" s="6" t="s">
        <v>34</v>
      </c>
      <c r="T126" s="6" t="s">
        <v>34</v>
      </c>
      <c r="U126" s="6"/>
    </row>
    <row r="127" spans="1:21" ht="12.75">
      <c r="A127" s="3">
        <v>8</v>
      </c>
      <c r="B127" s="4">
        <v>240</v>
      </c>
      <c r="C127" s="3">
        <v>1</v>
      </c>
      <c r="D127" s="3">
        <v>1</v>
      </c>
      <c r="E127" s="5">
        <v>-3.8113394649091092</v>
      </c>
      <c r="F127" s="5">
        <v>10.205557924655285</v>
      </c>
      <c r="G127" s="5">
        <v>-0.9986319888027907</v>
      </c>
      <c r="H127" s="3">
        <v>133</v>
      </c>
      <c r="I127" s="3">
        <v>104</v>
      </c>
      <c r="J127" s="3">
        <f t="shared" si="3"/>
        <v>10816</v>
      </c>
      <c r="K127" s="3">
        <f t="shared" si="4"/>
        <v>3456197</v>
      </c>
      <c r="L127" s="3">
        <f>QUOTIENT(K127,$K$137)</f>
        <v>18</v>
      </c>
      <c r="M127" s="3">
        <f t="shared" si="6"/>
        <v>0</v>
      </c>
      <c r="N127" s="6" t="s">
        <v>34</v>
      </c>
      <c r="O127" s="6" t="s">
        <v>34</v>
      </c>
      <c r="P127" s="6" t="s">
        <v>34</v>
      </c>
      <c r="Q127" s="6" t="s">
        <v>34</v>
      </c>
      <c r="R127" s="6" t="s">
        <v>34</v>
      </c>
      <c r="S127" s="6" t="s">
        <v>34</v>
      </c>
      <c r="T127" s="6" t="s">
        <v>34</v>
      </c>
      <c r="U127" s="6"/>
    </row>
    <row r="128" spans="1:21" ht="12.75">
      <c r="A128" s="3">
        <v>8</v>
      </c>
      <c r="B128" s="4">
        <v>241</v>
      </c>
      <c r="C128" s="3">
        <v>1</v>
      </c>
      <c r="D128" s="3">
        <v>1</v>
      </c>
      <c r="E128" s="5">
        <v>-0.5911704660440239</v>
      </c>
      <c r="F128" s="5">
        <v>10.860817622132037</v>
      </c>
      <c r="G128" s="5">
        <v>-0.9412535645271844</v>
      </c>
      <c r="H128" s="3">
        <v>215</v>
      </c>
      <c r="I128" s="3">
        <v>166</v>
      </c>
      <c r="J128" s="3">
        <f t="shared" si="3"/>
        <v>27556</v>
      </c>
      <c r="K128" s="3">
        <f t="shared" si="4"/>
        <v>3483753</v>
      </c>
      <c r="L128" s="3">
        <f>QUOTIENT(K128,$K$137)</f>
        <v>19</v>
      </c>
      <c r="M128" s="3">
        <f t="shared" si="6"/>
        <v>1</v>
      </c>
      <c r="N128" s="6" t="s">
        <v>34</v>
      </c>
      <c r="O128" s="6" t="s">
        <v>34</v>
      </c>
      <c r="P128" s="6" t="s">
        <v>34</v>
      </c>
      <c r="Q128" s="6" t="s">
        <v>34</v>
      </c>
      <c r="R128" s="6" t="s">
        <v>34</v>
      </c>
      <c r="S128" s="6" t="s">
        <v>34</v>
      </c>
      <c r="T128" s="6" t="s">
        <v>34</v>
      </c>
      <c r="U128" s="6"/>
    </row>
    <row r="129" spans="1:21" ht="12.75">
      <c r="A129" s="3">
        <v>8</v>
      </c>
      <c r="B129" s="4">
        <v>242</v>
      </c>
      <c r="C129" s="3">
        <v>2</v>
      </c>
      <c r="D129" s="3">
        <v>1</v>
      </c>
      <c r="E129" s="5">
        <v>-2.46348803783756</v>
      </c>
      <c r="F129" s="5">
        <v>13.844960128176881</v>
      </c>
      <c r="G129" s="5">
        <v>-1.1755071962338874</v>
      </c>
      <c r="H129" s="3">
        <v>115</v>
      </c>
      <c r="I129" s="3">
        <v>91</v>
      </c>
      <c r="J129" s="3">
        <f t="shared" si="3"/>
        <v>8281</v>
      </c>
      <c r="K129" s="3">
        <f t="shared" si="4"/>
        <v>3492034</v>
      </c>
      <c r="L129" s="3">
        <f>QUOTIENT(K129,$K$137)</f>
        <v>19</v>
      </c>
      <c r="M129" s="3">
        <f t="shared" si="6"/>
        <v>0</v>
      </c>
      <c r="N129" s="6" t="s">
        <v>34</v>
      </c>
      <c r="O129" s="6" t="s">
        <v>34</v>
      </c>
      <c r="P129" s="6" t="s">
        <v>34</v>
      </c>
      <c r="Q129" s="6" t="s">
        <v>34</v>
      </c>
      <c r="R129" s="6" t="s">
        <v>34</v>
      </c>
      <c r="S129" s="6" t="s">
        <v>34</v>
      </c>
      <c r="T129" s="6" t="s">
        <v>34</v>
      </c>
      <c r="U129" s="6"/>
    </row>
    <row r="130" spans="1:21" ht="12.75">
      <c r="A130" s="3">
        <v>8</v>
      </c>
      <c r="B130" s="4">
        <v>246</v>
      </c>
      <c r="C130" s="3">
        <v>2</v>
      </c>
      <c r="D130" s="3">
        <v>1</v>
      </c>
      <c r="E130" s="5">
        <v>-9.64504064791295</v>
      </c>
      <c r="F130" s="5">
        <v>12.572601773324507</v>
      </c>
      <c r="G130" s="5">
        <v>-1.1906768499575144</v>
      </c>
      <c r="H130" s="3">
        <v>228</v>
      </c>
      <c r="I130" s="3">
        <v>193</v>
      </c>
      <c r="J130" s="3">
        <f t="shared" si="3"/>
        <v>37249</v>
      </c>
      <c r="K130" s="3">
        <f t="shared" si="4"/>
        <v>3529283</v>
      </c>
      <c r="L130" s="3">
        <f>QUOTIENT(K130,$K$137)</f>
        <v>19</v>
      </c>
      <c r="M130" s="3">
        <f t="shared" si="6"/>
        <v>0</v>
      </c>
      <c r="N130" s="6" t="s">
        <v>34</v>
      </c>
      <c r="O130" s="6" t="s">
        <v>34</v>
      </c>
      <c r="P130" s="6" t="s">
        <v>34</v>
      </c>
      <c r="Q130" s="6" t="s">
        <v>34</v>
      </c>
      <c r="R130" s="6" t="s">
        <v>34</v>
      </c>
      <c r="S130" s="6" t="s">
        <v>34</v>
      </c>
      <c r="T130" s="6" t="s">
        <v>34</v>
      </c>
      <c r="U130" s="6"/>
    </row>
    <row r="131" spans="1:21" ht="12.75">
      <c r="A131" s="3">
        <v>8</v>
      </c>
      <c r="B131" s="4">
        <v>248</v>
      </c>
      <c r="C131" s="3">
        <v>2</v>
      </c>
      <c r="D131" s="3">
        <v>1</v>
      </c>
      <c r="E131" s="5">
        <v>-13.661371586320282</v>
      </c>
      <c r="F131" s="5">
        <v>12.985123004534747</v>
      </c>
      <c r="G131" s="5">
        <v>-1.3901896697091476</v>
      </c>
      <c r="H131" s="3">
        <v>206</v>
      </c>
      <c r="I131" s="3">
        <v>163</v>
      </c>
      <c r="J131" s="3">
        <f aca="true" t="shared" si="7" ref="J131:J136">I131^2</f>
        <v>26569</v>
      </c>
      <c r="K131" s="3">
        <f t="shared" si="4"/>
        <v>3555852</v>
      </c>
      <c r="L131" s="3">
        <f>QUOTIENT(K131,$K$137)</f>
        <v>19</v>
      </c>
      <c r="M131" s="3">
        <f t="shared" si="6"/>
        <v>0</v>
      </c>
      <c r="N131" s="6" t="s">
        <v>34</v>
      </c>
      <c r="O131" s="6" t="s">
        <v>34</v>
      </c>
      <c r="P131" s="6" t="s">
        <v>34</v>
      </c>
      <c r="Q131" s="6" t="s">
        <v>34</v>
      </c>
      <c r="R131" s="6" t="s">
        <v>34</v>
      </c>
      <c r="S131" s="6" t="s">
        <v>34</v>
      </c>
      <c r="T131" s="6" t="s">
        <v>34</v>
      </c>
      <c r="U131" s="6"/>
    </row>
    <row r="132" spans="1:21" ht="12.75">
      <c r="A132" s="3">
        <v>8</v>
      </c>
      <c r="B132" s="4">
        <v>249</v>
      </c>
      <c r="C132" s="3">
        <v>2</v>
      </c>
      <c r="D132" s="3">
        <v>1</v>
      </c>
      <c r="E132" s="5">
        <v>-11.829187409682664</v>
      </c>
      <c r="F132" s="5">
        <v>14.027674472593498</v>
      </c>
      <c r="G132" s="5">
        <v>-1.359022151181677</v>
      </c>
      <c r="H132" s="3">
        <v>199</v>
      </c>
      <c r="I132" s="3">
        <v>158</v>
      </c>
      <c r="J132" s="3">
        <f t="shared" si="7"/>
        <v>24964</v>
      </c>
      <c r="K132" s="3">
        <f>K131+J132</f>
        <v>3580816</v>
      </c>
      <c r="L132" s="3">
        <f>QUOTIENT(K132,$K$137)</f>
        <v>19</v>
      </c>
      <c r="M132" s="3">
        <f>IF(L132&gt;L131,1,0)</f>
        <v>0</v>
      </c>
      <c r="N132" s="6" t="s">
        <v>34</v>
      </c>
      <c r="O132" s="6" t="s">
        <v>34</v>
      </c>
      <c r="P132" s="6" t="s">
        <v>34</v>
      </c>
      <c r="Q132" s="6" t="s">
        <v>34</v>
      </c>
      <c r="R132" s="6" t="s">
        <v>34</v>
      </c>
      <c r="S132" s="6" t="s">
        <v>34</v>
      </c>
      <c r="T132" s="6" t="s">
        <v>34</v>
      </c>
      <c r="U132" s="6"/>
    </row>
    <row r="133" spans="1:21" ht="12.75">
      <c r="A133" s="3">
        <v>8</v>
      </c>
      <c r="B133" s="4">
        <v>254</v>
      </c>
      <c r="C133" s="3">
        <v>2</v>
      </c>
      <c r="D133" s="3">
        <v>1</v>
      </c>
      <c r="E133" s="5">
        <v>-8.151680085390277</v>
      </c>
      <c r="F133" s="5">
        <v>19.0429813336504</v>
      </c>
      <c r="G133" s="5">
        <v>-1.0807400780849814</v>
      </c>
      <c r="H133" s="3">
        <v>170</v>
      </c>
      <c r="I133" s="3">
        <v>113</v>
      </c>
      <c r="J133" s="3">
        <f t="shared" si="7"/>
        <v>12769</v>
      </c>
      <c r="K133" s="3">
        <f>K132+J133</f>
        <v>3593585</v>
      </c>
      <c r="L133" s="3">
        <f>QUOTIENT(K133,$K$137)</f>
        <v>19</v>
      </c>
      <c r="M133" s="3">
        <f>IF(L133&gt;L132,1,0)</f>
        <v>0</v>
      </c>
      <c r="N133" s="6" t="s">
        <v>34</v>
      </c>
      <c r="O133" s="6" t="s">
        <v>34</v>
      </c>
      <c r="P133" s="6" t="s">
        <v>34</v>
      </c>
      <c r="Q133" s="6" t="s">
        <v>34</v>
      </c>
      <c r="R133" s="6" t="s">
        <v>34</v>
      </c>
      <c r="S133" s="6" t="s">
        <v>34</v>
      </c>
      <c r="T133" s="6" t="s">
        <v>34</v>
      </c>
      <c r="U133" s="6"/>
    </row>
    <row r="134" spans="1:21" ht="12.75">
      <c r="A134" s="3">
        <v>8</v>
      </c>
      <c r="B134" s="4">
        <v>255</v>
      </c>
      <c r="C134" s="3">
        <v>1</v>
      </c>
      <c r="D134" s="3">
        <v>1</v>
      </c>
      <c r="E134" s="5">
        <v>-6.26529025714037</v>
      </c>
      <c r="F134" s="5">
        <v>19.352374955070932</v>
      </c>
      <c r="G134" s="5">
        <v>-0.902537444540547</v>
      </c>
      <c r="H134" s="3">
        <v>178</v>
      </c>
      <c r="I134" s="3">
        <v>146</v>
      </c>
      <c r="J134" s="3">
        <f t="shared" si="7"/>
        <v>21316</v>
      </c>
      <c r="K134" s="3">
        <f>K133+J134</f>
        <v>3614901</v>
      </c>
      <c r="L134" s="3">
        <f>QUOTIENT(K134,$K$137)</f>
        <v>19</v>
      </c>
      <c r="M134" s="3">
        <f>IF(L134&gt;L133,1,0)</f>
        <v>0</v>
      </c>
      <c r="N134" s="6" t="s">
        <v>34</v>
      </c>
      <c r="O134" s="6" t="s">
        <v>34</v>
      </c>
      <c r="P134" s="6" t="s">
        <v>34</v>
      </c>
      <c r="Q134" s="6" t="s">
        <v>34</v>
      </c>
      <c r="R134" s="6" t="s">
        <v>34</v>
      </c>
      <c r="S134" s="6" t="s">
        <v>34</v>
      </c>
      <c r="T134" s="6" t="s">
        <v>34</v>
      </c>
      <c r="U134" s="6"/>
    </row>
    <row r="135" spans="1:21" ht="12.75">
      <c r="A135" s="3">
        <v>8</v>
      </c>
      <c r="B135" s="4">
        <v>258</v>
      </c>
      <c r="C135" s="3">
        <v>1</v>
      </c>
      <c r="D135" s="3">
        <v>1</v>
      </c>
      <c r="E135" s="5">
        <v>-1.6719667256755266</v>
      </c>
      <c r="F135" s="5">
        <v>20.922052881328394</v>
      </c>
      <c r="G135" s="5">
        <v>-0.9053739196093318</v>
      </c>
      <c r="H135" s="3">
        <v>196</v>
      </c>
      <c r="I135" s="3">
        <v>152</v>
      </c>
      <c r="J135" s="3">
        <f t="shared" si="7"/>
        <v>23104</v>
      </c>
      <c r="K135" s="3">
        <f>K134+J135</f>
        <v>3638005</v>
      </c>
      <c r="L135" s="3">
        <f>QUOTIENT(K135,$K$137)</f>
        <v>19</v>
      </c>
      <c r="M135" s="3">
        <f>IF(L135&gt;L134,1,0)</f>
        <v>0</v>
      </c>
      <c r="N135" s="6" t="s">
        <v>34</v>
      </c>
      <c r="O135" s="6" t="s">
        <v>34</v>
      </c>
      <c r="P135" s="6" t="s">
        <v>34</v>
      </c>
      <c r="Q135" s="6" t="s">
        <v>34</v>
      </c>
      <c r="R135" s="6" t="s">
        <v>34</v>
      </c>
      <c r="S135" s="6" t="s">
        <v>34</v>
      </c>
      <c r="T135" s="6" t="s">
        <v>34</v>
      </c>
      <c r="U135" s="6"/>
    </row>
    <row r="136" spans="1:21" ht="12.75">
      <c r="A136" s="3">
        <v>8</v>
      </c>
      <c r="B136" s="4">
        <v>261</v>
      </c>
      <c r="C136" s="3">
        <v>1</v>
      </c>
      <c r="D136" s="3">
        <v>1</v>
      </c>
      <c r="E136" s="5">
        <v>-1.3768187865705126</v>
      </c>
      <c r="F136" s="5">
        <v>15.910250428843657</v>
      </c>
      <c r="G136" s="5">
        <v>-1.0616541670670119</v>
      </c>
      <c r="H136" s="3">
        <v>136</v>
      </c>
      <c r="I136" s="3">
        <v>107</v>
      </c>
      <c r="J136" s="3">
        <f t="shared" si="7"/>
        <v>11449</v>
      </c>
      <c r="K136" s="3">
        <f>K135+J136</f>
        <v>3649454</v>
      </c>
      <c r="L136" s="3">
        <f>QUOTIENT(K136,$K$137)</f>
        <v>20</v>
      </c>
      <c r="M136" s="3">
        <f>IF(L136&gt;L135,1,0)</f>
        <v>1</v>
      </c>
      <c r="N136" s="6" t="s">
        <v>34</v>
      </c>
      <c r="O136" s="6" t="s">
        <v>34</v>
      </c>
      <c r="P136" s="6" t="s">
        <v>34</v>
      </c>
      <c r="Q136" s="6" t="s">
        <v>34</v>
      </c>
      <c r="R136" s="6" t="s">
        <v>34</v>
      </c>
      <c r="S136" s="6" t="s">
        <v>34</v>
      </c>
      <c r="T136" s="6" t="s">
        <v>34</v>
      </c>
      <c r="U136" s="6"/>
    </row>
    <row r="137" ht="12.75">
      <c r="K137">
        <f>K136/20</f>
        <v>182472.7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76"/>
  <sheetViews>
    <sheetView workbookViewId="0" topLeftCell="A1">
      <selection activeCell="M4" sqref="M4"/>
    </sheetView>
  </sheetViews>
  <sheetFormatPr defaultColWidth="9.140625" defaultRowHeight="12.75"/>
  <cols>
    <col min="1" max="1" width="6.28125" style="0" customWidth="1"/>
    <col min="5" max="5" width="6.57421875" style="0" customWidth="1"/>
    <col min="6" max="6" width="4.28125" style="0" customWidth="1"/>
    <col min="7" max="7" width="4.57421875" style="0" customWidth="1"/>
    <col min="8" max="8" width="6.00390625" style="0" customWidth="1"/>
    <col min="9" max="9" width="5.7109375" style="0" customWidth="1"/>
    <col min="10" max="10" width="5.140625" style="0" customWidth="1"/>
    <col min="11" max="11" width="5.57421875" style="0" customWidth="1"/>
    <col min="12" max="12" width="6.00390625" style="0" customWidth="1"/>
    <col min="15" max="16" width="5.00390625" style="0" customWidth="1"/>
    <col min="17" max="17" width="6.140625" style="0" customWidth="1"/>
    <col min="18" max="18" width="6.00390625" style="0" customWidth="1"/>
    <col min="19" max="19" width="4.140625" style="0" customWidth="1"/>
    <col min="20" max="20" width="5.00390625" style="0" customWidth="1"/>
    <col min="21" max="21" width="4.421875" style="0" customWidth="1"/>
    <col min="22" max="22" width="5.421875" style="0" customWidth="1"/>
    <col min="23" max="24" width="6.57421875" style="0" customWidth="1"/>
    <col min="25" max="25" width="5.8515625" style="0" customWidth="1"/>
    <col min="26" max="26" width="5.7109375" style="0" customWidth="1"/>
    <col min="27" max="27" width="6.7109375" style="0" customWidth="1"/>
    <col min="30" max="30" width="4.57421875" style="0" customWidth="1"/>
    <col min="31" max="33" width="5.7109375" style="0" customWidth="1"/>
    <col min="34" max="38" width="7.140625" style="0" customWidth="1"/>
    <col min="39" max="42" width="6.8515625" style="0" customWidth="1"/>
  </cols>
  <sheetData>
    <row r="1" spans="1:29" ht="12.75">
      <c r="A1" t="s">
        <v>58</v>
      </c>
      <c r="O1" t="s">
        <v>59</v>
      </c>
      <c r="AC1" t="s">
        <v>60</v>
      </c>
    </row>
    <row r="2" spans="1:42" ht="12.75">
      <c r="A2" s="4" t="s">
        <v>1</v>
      </c>
      <c r="B2" s="3" t="s">
        <v>19</v>
      </c>
      <c r="C2" s="3" t="s">
        <v>24</v>
      </c>
      <c r="D2" s="3" t="s">
        <v>25</v>
      </c>
      <c r="E2" s="3" t="s">
        <v>26</v>
      </c>
      <c r="F2" s="17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t="s">
        <v>50</v>
      </c>
      <c r="N2" t="s">
        <v>51</v>
      </c>
      <c r="O2" s="4" t="s">
        <v>1</v>
      </c>
      <c r="P2" s="3" t="s">
        <v>19</v>
      </c>
      <c r="Q2" s="3" t="s">
        <v>24</v>
      </c>
      <c r="R2" s="3" t="s">
        <v>25</v>
      </c>
      <c r="S2" s="3" t="s">
        <v>26</v>
      </c>
      <c r="T2" s="17" t="s">
        <v>27</v>
      </c>
      <c r="U2" s="3" t="s">
        <v>28</v>
      </c>
      <c r="V2" s="3" t="s">
        <v>29</v>
      </c>
      <c r="W2" s="3" t="s">
        <v>30</v>
      </c>
      <c r="X2" s="3" t="s">
        <v>31</v>
      </c>
      <c r="Y2" s="3" t="s">
        <v>32</v>
      </c>
      <c r="Z2" s="3" t="s">
        <v>33</v>
      </c>
      <c r="AA2" t="s">
        <v>50</v>
      </c>
      <c r="AB2" t="s">
        <v>51</v>
      </c>
      <c r="AC2" s="4" t="s">
        <v>1</v>
      </c>
      <c r="AD2" s="3" t="s">
        <v>19</v>
      </c>
      <c r="AE2" s="3" t="s">
        <v>24</v>
      </c>
      <c r="AF2" s="3" t="s">
        <v>25</v>
      </c>
      <c r="AG2" s="3" t="s">
        <v>26</v>
      </c>
      <c r="AH2" s="17" t="s">
        <v>27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32</v>
      </c>
      <c r="AN2" s="3" t="s">
        <v>33</v>
      </c>
      <c r="AO2" t="s">
        <v>50</v>
      </c>
      <c r="AP2" t="s">
        <v>51</v>
      </c>
    </row>
    <row r="3" spans="1:42" ht="12.75">
      <c r="A3" s="4">
        <v>2</v>
      </c>
      <c r="B3" s="3">
        <v>2</v>
      </c>
      <c r="C3" s="3">
        <v>152</v>
      </c>
      <c r="D3" s="3">
        <v>114</v>
      </c>
      <c r="E3" s="6" t="s">
        <v>41</v>
      </c>
      <c r="F3" s="16">
        <v>11.3</v>
      </c>
      <c r="G3" s="6" t="s">
        <v>34</v>
      </c>
      <c r="H3" s="16">
        <v>11.6</v>
      </c>
      <c r="I3" s="16">
        <v>4.6</v>
      </c>
      <c r="J3" s="6" t="s">
        <v>34</v>
      </c>
      <c r="K3" s="6" t="s">
        <v>34</v>
      </c>
      <c r="L3" s="6"/>
      <c r="M3">
        <v>11.6</v>
      </c>
      <c r="N3">
        <v>4.6</v>
      </c>
      <c r="O3" s="4">
        <v>1</v>
      </c>
      <c r="P3" s="3">
        <v>1</v>
      </c>
      <c r="Q3" s="3">
        <v>194</v>
      </c>
      <c r="R3" s="3">
        <v>135</v>
      </c>
      <c r="S3" s="6" t="s">
        <v>41</v>
      </c>
      <c r="T3" s="16">
        <v>14.2</v>
      </c>
      <c r="U3" s="6" t="s">
        <v>34</v>
      </c>
      <c r="V3" s="16">
        <v>13.7</v>
      </c>
      <c r="W3" s="16">
        <v>8.4</v>
      </c>
      <c r="X3" s="6" t="s">
        <v>34</v>
      </c>
      <c r="Y3" s="6" t="s">
        <v>34</v>
      </c>
      <c r="Z3" s="6" t="s">
        <v>34</v>
      </c>
      <c r="AA3">
        <v>13.7</v>
      </c>
      <c r="AB3">
        <v>8.4</v>
      </c>
      <c r="AC3" s="4">
        <v>21</v>
      </c>
      <c r="AD3" s="3">
        <v>4</v>
      </c>
      <c r="AE3" s="3">
        <v>309</v>
      </c>
      <c r="AF3" s="3">
        <v>217</v>
      </c>
      <c r="AG3" s="6" t="s">
        <v>42</v>
      </c>
      <c r="AH3" s="16">
        <v>15</v>
      </c>
      <c r="AI3" s="6">
        <v>15</v>
      </c>
      <c r="AJ3" s="5">
        <v>15.5</v>
      </c>
      <c r="AK3" s="5">
        <v>6.75</v>
      </c>
      <c r="AL3" s="5">
        <v>-0.4</v>
      </c>
      <c r="AM3" s="6">
        <v>1.3</v>
      </c>
      <c r="AN3" s="6"/>
      <c r="AO3">
        <v>17.2</v>
      </c>
      <c r="AP3">
        <v>8.45</v>
      </c>
    </row>
    <row r="4" spans="1:42" ht="12.75">
      <c r="A4" s="4">
        <v>3</v>
      </c>
      <c r="B4" s="3">
        <v>2</v>
      </c>
      <c r="C4" s="3">
        <v>221</v>
      </c>
      <c r="D4" s="3">
        <v>186</v>
      </c>
      <c r="E4" s="6" t="s">
        <v>41</v>
      </c>
      <c r="F4" s="16">
        <v>15.7</v>
      </c>
      <c r="G4" s="6" t="s">
        <v>34</v>
      </c>
      <c r="H4" s="16">
        <v>14.3</v>
      </c>
      <c r="I4" s="16">
        <v>5</v>
      </c>
      <c r="J4" s="6" t="s">
        <v>34</v>
      </c>
      <c r="K4" s="6" t="s">
        <v>34</v>
      </c>
      <c r="L4" s="6"/>
      <c r="M4">
        <v>14.3</v>
      </c>
      <c r="N4">
        <v>5</v>
      </c>
      <c r="O4" s="4">
        <v>13</v>
      </c>
      <c r="P4" s="3">
        <v>1</v>
      </c>
      <c r="Q4" s="3">
        <v>213</v>
      </c>
      <c r="R4" s="3">
        <v>159</v>
      </c>
      <c r="S4" s="6" t="s">
        <v>41</v>
      </c>
      <c r="T4" s="16">
        <v>14.2</v>
      </c>
      <c r="U4" s="6" t="s">
        <v>34</v>
      </c>
      <c r="V4" s="16">
        <v>13.9</v>
      </c>
      <c r="W4" s="16">
        <v>7.2</v>
      </c>
      <c r="X4" s="6" t="s">
        <v>34</v>
      </c>
      <c r="Y4" s="6" t="s">
        <v>34</v>
      </c>
      <c r="Z4" s="6"/>
      <c r="AA4">
        <v>13.9</v>
      </c>
      <c r="AB4">
        <v>7.2</v>
      </c>
      <c r="AC4" s="4">
        <v>42</v>
      </c>
      <c r="AD4" s="3">
        <v>3</v>
      </c>
      <c r="AE4" s="3">
        <v>365</v>
      </c>
      <c r="AF4" s="3">
        <v>278</v>
      </c>
      <c r="AG4" s="6" t="s">
        <v>42</v>
      </c>
      <c r="AH4" s="16">
        <v>20</v>
      </c>
      <c r="AI4" s="6">
        <v>20</v>
      </c>
      <c r="AJ4" s="5">
        <v>18.75</v>
      </c>
      <c r="AK4" s="5">
        <v>5.5</v>
      </c>
      <c r="AL4" s="5">
        <v>0.5</v>
      </c>
      <c r="AM4" s="6">
        <v>1.3</v>
      </c>
      <c r="AN4" s="6"/>
      <c r="AO4">
        <v>19.55</v>
      </c>
      <c r="AP4">
        <v>6.3</v>
      </c>
    </row>
    <row r="5" spans="1:42" ht="12.75">
      <c r="A5" s="4">
        <v>7</v>
      </c>
      <c r="B5" s="3">
        <v>2</v>
      </c>
      <c r="C5" s="3">
        <v>152</v>
      </c>
      <c r="D5" s="3">
        <v>129</v>
      </c>
      <c r="E5" s="6" t="s">
        <v>41</v>
      </c>
      <c r="F5" s="16">
        <v>10.5</v>
      </c>
      <c r="G5" s="6" t="s">
        <v>34</v>
      </c>
      <c r="H5" s="16">
        <v>10.9</v>
      </c>
      <c r="I5" s="16">
        <v>5.9</v>
      </c>
      <c r="J5" s="6" t="s">
        <v>34</v>
      </c>
      <c r="K5" s="6" t="s">
        <v>34</v>
      </c>
      <c r="L5" s="6"/>
      <c r="M5">
        <v>10.9</v>
      </c>
      <c r="N5">
        <v>5.9</v>
      </c>
      <c r="O5" s="4">
        <v>14</v>
      </c>
      <c r="P5" s="3">
        <v>1</v>
      </c>
      <c r="Q5" s="3">
        <v>186</v>
      </c>
      <c r="R5" s="3">
        <v>146</v>
      </c>
      <c r="S5" s="6" t="s">
        <v>41</v>
      </c>
      <c r="T5" s="16">
        <v>14.5</v>
      </c>
      <c r="U5" s="6" t="s">
        <v>34</v>
      </c>
      <c r="V5" s="16">
        <v>14.7</v>
      </c>
      <c r="W5" s="16">
        <v>9.2</v>
      </c>
      <c r="X5" s="6" t="s">
        <v>34</v>
      </c>
      <c r="Y5" s="6" t="s">
        <v>34</v>
      </c>
      <c r="Z5" s="6"/>
      <c r="AA5">
        <v>14.7</v>
      </c>
      <c r="AB5">
        <v>9.2</v>
      </c>
      <c r="AC5" s="4">
        <v>47</v>
      </c>
      <c r="AD5" s="3">
        <v>3</v>
      </c>
      <c r="AE5" s="3">
        <v>244</v>
      </c>
      <c r="AF5" s="3">
        <v>154</v>
      </c>
      <c r="AG5" s="6" t="s">
        <v>42</v>
      </c>
      <c r="AH5" s="16">
        <v>15</v>
      </c>
      <c r="AI5" s="6">
        <v>15</v>
      </c>
      <c r="AJ5" s="5">
        <v>13.7</v>
      </c>
      <c r="AK5" s="5">
        <v>5.75</v>
      </c>
      <c r="AL5" s="5">
        <v>-0.2</v>
      </c>
      <c r="AM5" s="6">
        <v>1.3</v>
      </c>
      <c r="AN5" s="6"/>
      <c r="AO5">
        <v>15.2</v>
      </c>
      <c r="AP5">
        <v>7.25</v>
      </c>
    </row>
    <row r="6" spans="1:42" ht="12.75">
      <c r="A6" s="4">
        <v>10</v>
      </c>
      <c r="B6" s="3">
        <v>2</v>
      </c>
      <c r="C6" s="3">
        <v>235</v>
      </c>
      <c r="D6" s="3">
        <v>175</v>
      </c>
      <c r="E6" s="6" t="s">
        <v>41</v>
      </c>
      <c r="F6" s="16">
        <v>15.9</v>
      </c>
      <c r="G6" s="6" t="s">
        <v>34</v>
      </c>
      <c r="H6" s="16">
        <v>16.7</v>
      </c>
      <c r="I6" s="16">
        <v>4.2</v>
      </c>
      <c r="J6" s="6" t="s">
        <v>34</v>
      </c>
      <c r="K6" s="6" t="s">
        <v>34</v>
      </c>
      <c r="L6" s="6"/>
      <c r="M6">
        <v>16.7</v>
      </c>
      <c r="N6">
        <v>4.2</v>
      </c>
      <c r="O6" s="4">
        <v>15</v>
      </c>
      <c r="P6" s="3">
        <v>1</v>
      </c>
      <c r="Q6" s="3">
        <v>188</v>
      </c>
      <c r="R6" s="3">
        <v>145</v>
      </c>
      <c r="S6" s="6" t="s">
        <v>41</v>
      </c>
      <c r="T6" s="16">
        <v>14.4</v>
      </c>
      <c r="U6" s="6" t="s">
        <v>34</v>
      </c>
      <c r="V6" s="16">
        <v>14.3</v>
      </c>
      <c r="W6" s="16">
        <v>5.7</v>
      </c>
      <c r="X6" s="6" t="s">
        <v>34</v>
      </c>
      <c r="Y6" s="6" t="s">
        <v>34</v>
      </c>
      <c r="Z6" s="6"/>
      <c r="AA6">
        <v>14.3</v>
      </c>
      <c r="AB6">
        <v>5.7</v>
      </c>
      <c r="AC6" s="4">
        <v>84</v>
      </c>
      <c r="AD6" s="3">
        <v>4</v>
      </c>
      <c r="AE6" s="3">
        <v>263</v>
      </c>
      <c r="AF6" s="3">
        <v>196</v>
      </c>
      <c r="AG6" s="6" t="s">
        <v>42</v>
      </c>
      <c r="AH6" s="16">
        <v>15</v>
      </c>
      <c r="AI6" s="6">
        <v>15</v>
      </c>
      <c r="AJ6" s="5">
        <v>15.5</v>
      </c>
      <c r="AK6" s="5">
        <v>3.75</v>
      </c>
      <c r="AL6" s="5">
        <v>0.5</v>
      </c>
      <c r="AM6" s="6"/>
      <c r="AN6" s="6" t="s">
        <v>46</v>
      </c>
      <c r="AO6">
        <v>15</v>
      </c>
      <c r="AP6">
        <v>3.25</v>
      </c>
    </row>
    <row r="7" spans="1:28" ht="12.75">
      <c r="A7" s="4">
        <v>11</v>
      </c>
      <c r="B7" s="3">
        <v>2</v>
      </c>
      <c r="C7" s="3">
        <v>282</v>
      </c>
      <c r="D7" s="3">
        <v>214</v>
      </c>
      <c r="E7" s="6" t="s">
        <v>41</v>
      </c>
      <c r="F7" s="16">
        <v>16.9</v>
      </c>
      <c r="G7" s="6" t="s">
        <v>34</v>
      </c>
      <c r="H7" s="16">
        <v>17.2</v>
      </c>
      <c r="I7" s="16">
        <v>5.3</v>
      </c>
      <c r="J7" s="6" t="s">
        <v>34</v>
      </c>
      <c r="K7" s="6" t="s">
        <v>34</v>
      </c>
      <c r="L7" s="6"/>
      <c r="M7">
        <v>17.2</v>
      </c>
      <c r="N7">
        <v>5.3</v>
      </c>
      <c r="O7" s="4">
        <v>27</v>
      </c>
      <c r="P7" s="3">
        <v>1</v>
      </c>
      <c r="Q7" s="3">
        <v>212</v>
      </c>
      <c r="R7" s="3">
        <v>157</v>
      </c>
      <c r="S7" s="6" t="s">
        <v>42</v>
      </c>
      <c r="T7" s="16">
        <v>15</v>
      </c>
      <c r="U7" s="6">
        <v>15</v>
      </c>
      <c r="V7" s="5">
        <v>13.5</v>
      </c>
      <c r="W7" s="5">
        <v>8</v>
      </c>
      <c r="X7" s="5">
        <v>0.3</v>
      </c>
      <c r="Y7" s="6">
        <v>1.3</v>
      </c>
      <c r="Z7" s="6" t="s">
        <v>43</v>
      </c>
      <c r="AA7">
        <v>14.5</v>
      </c>
      <c r="AB7">
        <v>9</v>
      </c>
    </row>
    <row r="8" spans="1:28" ht="12.75">
      <c r="A8" s="4">
        <v>17</v>
      </c>
      <c r="B8" s="3">
        <v>2</v>
      </c>
      <c r="C8" s="3">
        <v>108</v>
      </c>
      <c r="D8" s="3">
        <v>88</v>
      </c>
      <c r="E8" s="6" t="s">
        <v>42</v>
      </c>
      <c r="F8" s="16">
        <v>15</v>
      </c>
      <c r="G8" s="6">
        <v>15</v>
      </c>
      <c r="H8" s="5">
        <v>6.7</v>
      </c>
      <c r="I8" s="5">
        <v>0.75</v>
      </c>
      <c r="J8" s="5">
        <v>-0.25</v>
      </c>
      <c r="K8" s="6">
        <v>1.3</v>
      </c>
      <c r="L8" s="6"/>
      <c r="M8">
        <v>8.25</v>
      </c>
      <c r="N8">
        <v>2.3</v>
      </c>
      <c r="O8" s="4">
        <v>28</v>
      </c>
      <c r="P8" s="3">
        <v>1</v>
      </c>
      <c r="Q8" s="3">
        <v>223</v>
      </c>
      <c r="R8" s="3">
        <v>167</v>
      </c>
      <c r="S8" s="6" t="s">
        <v>42</v>
      </c>
      <c r="T8" s="16">
        <v>15</v>
      </c>
      <c r="U8" s="6">
        <v>15</v>
      </c>
      <c r="V8" s="5">
        <v>13.75</v>
      </c>
      <c r="W8" s="5">
        <v>7.5</v>
      </c>
      <c r="X8" s="5">
        <v>0.35</v>
      </c>
      <c r="Y8" s="6">
        <v>1.3</v>
      </c>
      <c r="Z8" s="6"/>
      <c r="AA8">
        <v>14.7</v>
      </c>
      <c r="AB8">
        <v>8.45</v>
      </c>
    </row>
    <row r="9" spans="1:28" ht="12.75">
      <c r="A9" s="4">
        <v>19</v>
      </c>
      <c r="B9" s="3">
        <v>2</v>
      </c>
      <c r="C9" s="3">
        <v>264</v>
      </c>
      <c r="D9" s="3">
        <v>217</v>
      </c>
      <c r="E9" s="6" t="s">
        <v>42</v>
      </c>
      <c r="F9" s="16">
        <v>15</v>
      </c>
      <c r="G9" s="6">
        <v>15</v>
      </c>
      <c r="H9" s="5">
        <v>13.75</v>
      </c>
      <c r="I9" s="5">
        <v>2.25</v>
      </c>
      <c r="J9" s="5">
        <v>-0.75</v>
      </c>
      <c r="K9" s="6">
        <v>1.3</v>
      </c>
      <c r="L9" s="6"/>
      <c r="M9">
        <v>15.8</v>
      </c>
      <c r="N9">
        <v>4.3</v>
      </c>
      <c r="O9" s="4">
        <v>40</v>
      </c>
      <c r="P9" s="3">
        <v>1</v>
      </c>
      <c r="Q9" s="3">
        <v>189</v>
      </c>
      <c r="R9" s="3">
        <v>147</v>
      </c>
      <c r="S9" s="6" t="s">
        <v>42</v>
      </c>
      <c r="T9" s="16">
        <v>15</v>
      </c>
      <c r="U9" s="6">
        <v>15</v>
      </c>
      <c r="V9" s="5">
        <v>13.25</v>
      </c>
      <c r="W9" s="5">
        <v>7.5</v>
      </c>
      <c r="X9" s="5">
        <v>0</v>
      </c>
      <c r="Y9" s="6">
        <v>1.3</v>
      </c>
      <c r="Z9" s="6"/>
      <c r="AA9">
        <v>14.55</v>
      </c>
      <c r="AB9">
        <v>8.8</v>
      </c>
    </row>
    <row r="10" spans="1:28" ht="12.75">
      <c r="A10" s="4">
        <v>22</v>
      </c>
      <c r="B10" s="3">
        <v>2</v>
      </c>
      <c r="C10" s="3">
        <v>310</v>
      </c>
      <c r="D10" s="3">
        <v>234</v>
      </c>
      <c r="E10" s="6" t="s">
        <v>42</v>
      </c>
      <c r="F10" s="16">
        <v>15</v>
      </c>
      <c r="G10" s="6">
        <v>15</v>
      </c>
      <c r="H10" s="5">
        <v>15</v>
      </c>
      <c r="I10" s="5">
        <v>3</v>
      </c>
      <c r="J10" s="5">
        <v>0.1</v>
      </c>
      <c r="K10" s="6">
        <v>1.3</v>
      </c>
      <c r="L10" s="6"/>
      <c r="M10">
        <v>18.2</v>
      </c>
      <c r="N10">
        <v>4.2</v>
      </c>
      <c r="O10" s="4">
        <v>64</v>
      </c>
      <c r="P10" s="3">
        <v>1</v>
      </c>
      <c r="Q10" s="3">
        <v>204</v>
      </c>
      <c r="R10" s="3">
        <v>167</v>
      </c>
      <c r="S10" s="6" t="s">
        <v>42</v>
      </c>
      <c r="T10" s="16">
        <v>15</v>
      </c>
      <c r="U10" s="6">
        <v>15</v>
      </c>
      <c r="V10" s="5">
        <v>13</v>
      </c>
      <c r="W10" s="5">
        <v>8.5</v>
      </c>
      <c r="X10" s="5">
        <v>1</v>
      </c>
      <c r="Y10" s="6">
        <v>1.3</v>
      </c>
      <c r="Z10" s="6"/>
      <c r="AA10">
        <v>13.3</v>
      </c>
      <c r="AB10">
        <v>8.8</v>
      </c>
    </row>
    <row r="11" spans="1:28" ht="12.75">
      <c r="A11" s="4">
        <v>24</v>
      </c>
      <c r="B11" s="3">
        <v>2</v>
      </c>
      <c r="C11" s="3">
        <v>347</v>
      </c>
      <c r="D11" s="3">
        <v>269</v>
      </c>
      <c r="E11" s="6" t="s">
        <v>42</v>
      </c>
      <c r="F11" s="16">
        <v>15</v>
      </c>
      <c r="G11" s="6">
        <v>15</v>
      </c>
      <c r="H11" s="5">
        <v>15</v>
      </c>
      <c r="I11" s="5">
        <v>5.5</v>
      </c>
      <c r="J11" s="5">
        <v>-0.2</v>
      </c>
      <c r="K11" s="6">
        <v>1.3</v>
      </c>
      <c r="L11" s="6"/>
      <c r="M11">
        <v>16.5</v>
      </c>
      <c r="N11">
        <v>7</v>
      </c>
      <c r="O11" s="4">
        <v>68</v>
      </c>
      <c r="P11" s="3">
        <v>1</v>
      </c>
      <c r="Q11" s="3">
        <v>221</v>
      </c>
      <c r="R11" s="3">
        <v>172</v>
      </c>
      <c r="S11" s="6" t="s">
        <v>42</v>
      </c>
      <c r="T11" s="16">
        <v>15</v>
      </c>
      <c r="U11" s="6">
        <v>15</v>
      </c>
      <c r="V11" s="5">
        <v>16</v>
      </c>
      <c r="W11" s="5">
        <v>9.75</v>
      </c>
      <c r="X11" s="5">
        <v>0.25</v>
      </c>
      <c r="Y11" s="6">
        <v>1.3</v>
      </c>
      <c r="Z11" s="6"/>
      <c r="AA11">
        <v>17.05</v>
      </c>
      <c r="AB11">
        <v>10.8</v>
      </c>
    </row>
    <row r="12" spans="1:28" ht="12.75">
      <c r="A12" s="4">
        <v>36</v>
      </c>
      <c r="B12" s="3">
        <v>2</v>
      </c>
      <c r="C12" s="3">
        <v>244</v>
      </c>
      <c r="D12" s="3">
        <v>186</v>
      </c>
      <c r="E12" s="6" t="s">
        <v>41</v>
      </c>
      <c r="F12" s="16">
        <v>15.9</v>
      </c>
      <c r="G12" s="6" t="s">
        <v>34</v>
      </c>
      <c r="H12" s="16">
        <v>16.1</v>
      </c>
      <c r="I12" s="16">
        <v>6.7</v>
      </c>
      <c r="J12" s="6" t="s">
        <v>34</v>
      </c>
      <c r="K12" s="6"/>
      <c r="L12" s="6"/>
      <c r="M12">
        <v>16.1</v>
      </c>
      <c r="N12">
        <v>6.7</v>
      </c>
      <c r="O12" s="4">
        <v>71</v>
      </c>
      <c r="P12" s="3">
        <v>1</v>
      </c>
      <c r="Q12" s="3">
        <v>203</v>
      </c>
      <c r="R12" s="3">
        <v>178</v>
      </c>
      <c r="S12" s="6" t="s">
        <v>42</v>
      </c>
      <c r="T12" s="16">
        <v>15</v>
      </c>
      <c r="U12" s="6">
        <v>15</v>
      </c>
      <c r="V12" s="5">
        <v>15</v>
      </c>
      <c r="W12" s="5">
        <v>7.75</v>
      </c>
      <c r="X12" s="5">
        <v>0.3</v>
      </c>
      <c r="Y12" s="6">
        <v>1.3</v>
      </c>
      <c r="Z12" s="6"/>
      <c r="AA12">
        <v>16</v>
      </c>
      <c r="AB12">
        <v>8.75</v>
      </c>
    </row>
    <row r="13" spans="1:28" ht="12.75">
      <c r="A13" s="4">
        <v>38</v>
      </c>
      <c r="B13" s="3">
        <v>2</v>
      </c>
      <c r="C13" s="3">
        <v>125</v>
      </c>
      <c r="D13" s="3">
        <v>96</v>
      </c>
      <c r="E13" s="6" t="s">
        <v>42</v>
      </c>
      <c r="F13" s="16">
        <v>15</v>
      </c>
      <c r="G13" s="6">
        <v>15</v>
      </c>
      <c r="H13" s="5">
        <v>10</v>
      </c>
      <c r="I13" s="5">
        <v>3.25</v>
      </c>
      <c r="J13" s="5">
        <v>0.25</v>
      </c>
      <c r="K13" s="6">
        <v>1.3</v>
      </c>
      <c r="L13" s="6"/>
      <c r="M13">
        <v>11.05</v>
      </c>
      <c r="N13">
        <v>4.3</v>
      </c>
      <c r="O13" s="4">
        <v>74</v>
      </c>
      <c r="P13" s="3">
        <v>1</v>
      </c>
      <c r="Q13" s="3">
        <v>228</v>
      </c>
      <c r="R13" s="3">
        <v>183</v>
      </c>
      <c r="S13" s="6" t="s">
        <v>42</v>
      </c>
      <c r="T13" s="16">
        <v>15</v>
      </c>
      <c r="U13" s="6">
        <v>15</v>
      </c>
      <c r="V13" s="5">
        <v>14.25</v>
      </c>
      <c r="W13" s="5">
        <v>7.4</v>
      </c>
      <c r="X13" s="5">
        <v>0.5</v>
      </c>
      <c r="Y13" s="6">
        <v>1.3</v>
      </c>
      <c r="Z13" s="6"/>
      <c r="AA13">
        <v>15.05</v>
      </c>
      <c r="AB13">
        <v>8.2</v>
      </c>
    </row>
    <row r="14" spans="1:28" ht="12.75">
      <c r="A14" s="4">
        <v>41</v>
      </c>
      <c r="B14" s="3">
        <v>2</v>
      </c>
      <c r="C14" s="3">
        <v>193</v>
      </c>
      <c r="D14" s="3">
        <v>150</v>
      </c>
      <c r="E14" s="6" t="s">
        <v>42</v>
      </c>
      <c r="F14" s="16">
        <v>15</v>
      </c>
      <c r="G14" s="6">
        <v>15</v>
      </c>
      <c r="H14" s="5">
        <v>10.25</v>
      </c>
      <c r="I14" s="5">
        <v>2</v>
      </c>
      <c r="J14" s="5">
        <v>0.25</v>
      </c>
      <c r="K14" s="6">
        <v>1.3</v>
      </c>
      <c r="L14" s="6"/>
      <c r="M14">
        <v>11.3</v>
      </c>
      <c r="N14">
        <v>3.05</v>
      </c>
      <c r="O14" s="4">
        <v>78</v>
      </c>
      <c r="P14" s="3">
        <v>1</v>
      </c>
      <c r="Q14" s="3">
        <v>210</v>
      </c>
      <c r="R14" s="3">
        <v>168</v>
      </c>
      <c r="S14" s="6" t="s">
        <v>42</v>
      </c>
      <c r="T14" s="16">
        <v>15</v>
      </c>
      <c r="U14" s="6">
        <v>15</v>
      </c>
      <c r="V14" s="5">
        <v>13.5</v>
      </c>
      <c r="W14" s="5">
        <v>7.25</v>
      </c>
      <c r="X14" s="5">
        <v>0.25</v>
      </c>
      <c r="Y14" s="6">
        <v>1.3</v>
      </c>
      <c r="Z14" s="6"/>
      <c r="AA14">
        <v>14.55</v>
      </c>
      <c r="AB14">
        <v>8.3</v>
      </c>
    </row>
    <row r="15" spans="1:28" ht="12.75">
      <c r="A15" s="4">
        <v>43</v>
      </c>
      <c r="B15" s="3">
        <v>2</v>
      </c>
      <c r="C15" s="3">
        <v>160</v>
      </c>
      <c r="D15" s="3">
        <v>121</v>
      </c>
      <c r="E15" s="6" t="s">
        <v>42</v>
      </c>
      <c r="F15" s="16">
        <v>15</v>
      </c>
      <c r="G15" s="6">
        <v>15</v>
      </c>
      <c r="H15" s="5">
        <v>11.75</v>
      </c>
      <c r="I15" s="5">
        <v>5.25</v>
      </c>
      <c r="J15" s="5">
        <v>0</v>
      </c>
      <c r="K15" s="6">
        <v>1.3</v>
      </c>
      <c r="L15" s="6"/>
      <c r="M15">
        <v>13.05</v>
      </c>
      <c r="N15">
        <v>6.55</v>
      </c>
      <c r="O15" s="4">
        <v>80</v>
      </c>
      <c r="P15" s="3">
        <v>1</v>
      </c>
      <c r="Q15" s="3">
        <v>194</v>
      </c>
      <c r="R15" s="3">
        <v>154</v>
      </c>
      <c r="S15" s="6" t="s">
        <v>42</v>
      </c>
      <c r="T15" s="16">
        <v>15</v>
      </c>
      <c r="U15" s="6">
        <v>15</v>
      </c>
      <c r="V15" s="5">
        <v>13.5</v>
      </c>
      <c r="W15" s="5">
        <v>8.2</v>
      </c>
      <c r="X15" s="5">
        <v>0.25</v>
      </c>
      <c r="Y15" s="6">
        <v>1.3</v>
      </c>
      <c r="Z15" s="6"/>
      <c r="AA15">
        <v>14.55</v>
      </c>
      <c r="AB15">
        <v>9.25</v>
      </c>
    </row>
    <row r="16" spans="1:28" ht="12.75">
      <c r="A16" s="4">
        <v>44</v>
      </c>
      <c r="B16" s="3">
        <v>2</v>
      </c>
      <c r="C16" s="3">
        <v>186</v>
      </c>
      <c r="D16" s="3">
        <v>152</v>
      </c>
      <c r="E16" s="6" t="s">
        <v>42</v>
      </c>
      <c r="F16" s="16">
        <v>15</v>
      </c>
      <c r="G16" s="6">
        <v>15</v>
      </c>
      <c r="H16" s="5">
        <v>12</v>
      </c>
      <c r="I16" s="5">
        <v>1.25</v>
      </c>
      <c r="J16" s="5">
        <v>0</v>
      </c>
      <c r="K16" s="6">
        <v>1.3</v>
      </c>
      <c r="L16" s="6"/>
      <c r="M16">
        <v>13.3</v>
      </c>
      <c r="N16">
        <v>2.55</v>
      </c>
      <c r="O16" s="4">
        <v>85</v>
      </c>
      <c r="P16" s="3">
        <v>1</v>
      </c>
      <c r="Q16" s="3">
        <v>223</v>
      </c>
      <c r="R16" s="3">
        <v>178</v>
      </c>
      <c r="S16" s="6" t="s">
        <v>42</v>
      </c>
      <c r="T16" s="16">
        <v>15</v>
      </c>
      <c r="U16" s="6">
        <v>15</v>
      </c>
      <c r="V16" s="5">
        <v>13</v>
      </c>
      <c r="W16" s="5">
        <v>4.5</v>
      </c>
      <c r="X16" s="5">
        <v>0.5</v>
      </c>
      <c r="Y16" s="6">
        <v>1.3</v>
      </c>
      <c r="Z16" s="6" t="s">
        <v>45</v>
      </c>
      <c r="AA16">
        <v>13.8</v>
      </c>
      <c r="AB16">
        <v>5.3</v>
      </c>
    </row>
    <row r="17" spans="1:28" ht="12.75">
      <c r="A17" s="4">
        <v>50</v>
      </c>
      <c r="B17" s="3">
        <v>2</v>
      </c>
      <c r="C17" s="3">
        <v>260</v>
      </c>
      <c r="D17" s="3">
        <v>209</v>
      </c>
      <c r="E17" s="6" t="s">
        <v>42</v>
      </c>
      <c r="F17" s="16">
        <v>15</v>
      </c>
      <c r="G17" s="6">
        <v>15</v>
      </c>
      <c r="H17" s="5">
        <v>14.5</v>
      </c>
      <c r="I17" s="5">
        <v>0.75</v>
      </c>
      <c r="J17" s="5">
        <v>-0.25</v>
      </c>
      <c r="K17" s="6">
        <v>1.3</v>
      </c>
      <c r="L17" s="6"/>
      <c r="M17">
        <v>16.05</v>
      </c>
      <c r="N17">
        <v>2.3</v>
      </c>
      <c r="O17" s="4">
        <v>87</v>
      </c>
      <c r="P17" s="3">
        <v>1</v>
      </c>
      <c r="Q17" s="3">
        <v>175</v>
      </c>
      <c r="R17" s="3">
        <v>129</v>
      </c>
      <c r="S17" s="6" t="s">
        <v>42</v>
      </c>
      <c r="T17" s="16">
        <v>15</v>
      </c>
      <c r="U17" s="6">
        <v>15</v>
      </c>
      <c r="V17" s="5">
        <v>13.75</v>
      </c>
      <c r="W17" s="5">
        <v>8.8</v>
      </c>
      <c r="X17" s="5">
        <v>1</v>
      </c>
      <c r="Y17" s="6">
        <v>1.3</v>
      </c>
      <c r="Z17" s="6"/>
      <c r="AA17">
        <v>14.05</v>
      </c>
      <c r="AB17">
        <v>9.1</v>
      </c>
    </row>
    <row r="18" spans="1:28" ht="12.75">
      <c r="A18" s="4">
        <v>51</v>
      </c>
      <c r="B18" s="3">
        <v>2</v>
      </c>
      <c r="C18" s="3">
        <v>256</v>
      </c>
      <c r="D18" s="3">
        <v>182</v>
      </c>
      <c r="E18" s="6" t="s">
        <v>42</v>
      </c>
      <c r="F18" s="16">
        <v>15</v>
      </c>
      <c r="G18" s="6">
        <v>15</v>
      </c>
      <c r="H18" s="5">
        <v>15.75</v>
      </c>
      <c r="I18" s="5">
        <v>1</v>
      </c>
      <c r="J18" s="5">
        <v>0.7</v>
      </c>
      <c r="K18" s="6">
        <v>1.3</v>
      </c>
      <c r="L18" s="6"/>
      <c r="M18">
        <v>16.35</v>
      </c>
      <c r="N18">
        <v>1.6</v>
      </c>
      <c r="O18" s="4">
        <v>89</v>
      </c>
      <c r="P18" s="3">
        <v>1</v>
      </c>
      <c r="Q18" s="3">
        <v>196</v>
      </c>
      <c r="R18" s="3">
        <v>162</v>
      </c>
      <c r="S18" s="6" t="s">
        <v>42</v>
      </c>
      <c r="T18" s="16">
        <v>15</v>
      </c>
      <c r="U18" s="6">
        <v>15</v>
      </c>
      <c r="V18" s="5">
        <v>13.75</v>
      </c>
      <c r="W18" s="5">
        <v>7.75</v>
      </c>
      <c r="X18" s="5">
        <v>0.2</v>
      </c>
      <c r="Y18" s="6">
        <v>1.3</v>
      </c>
      <c r="Z18" s="6"/>
      <c r="AA18">
        <v>14.85</v>
      </c>
      <c r="AB18">
        <v>8.85</v>
      </c>
    </row>
    <row r="19" spans="1:28" ht="12.75">
      <c r="A19" s="4">
        <v>52</v>
      </c>
      <c r="B19" s="3">
        <v>2</v>
      </c>
      <c r="C19" s="3">
        <v>373</v>
      </c>
      <c r="D19" s="3">
        <v>284</v>
      </c>
      <c r="E19" s="6" t="s">
        <v>42</v>
      </c>
      <c r="F19" s="16">
        <v>20</v>
      </c>
      <c r="G19" s="6">
        <v>20</v>
      </c>
      <c r="H19" s="5">
        <v>17</v>
      </c>
      <c r="I19" s="5">
        <v>3.5</v>
      </c>
      <c r="J19" s="5">
        <v>0.25</v>
      </c>
      <c r="K19" s="6">
        <v>1.3</v>
      </c>
      <c r="L19" s="6" t="s">
        <v>44</v>
      </c>
      <c r="M19">
        <v>18.05</v>
      </c>
      <c r="N19">
        <v>4.55</v>
      </c>
      <c r="O19" s="4">
        <v>90</v>
      </c>
      <c r="P19" s="3">
        <v>1</v>
      </c>
      <c r="Q19" s="3">
        <v>260</v>
      </c>
      <c r="R19" s="3">
        <v>213</v>
      </c>
      <c r="S19" s="6" t="s">
        <v>42</v>
      </c>
      <c r="T19" s="16">
        <v>15</v>
      </c>
      <c r="U19" s="6">
        <v>15</v>
      </c>
      <c r="V19" s="5">
        <v>15.25</v>
      </c>
      <c r="W19" s="5">
        <v>4.75</v>
      </c>
      <c r="X19" s="5">
        <v>0.25</v>
      </c>
      <c r="Y19" s="6">
        <v>1.3</v>
      </c>
      <c r="Z19" s="6" t="s">
        <v>45</v>
      </c>
      <c r="AA19">
        <v>16.3</v>
      </c>
      <c r="AB19">
        <v>5.8</v>
      </c>
    </row>
    <row r="20" spans="1:28" ht="12.75">
      <c r="A20" s="4">
        <v>55</v>
      </c>
      <c r="B20" s="3">
        <v>2</v>
      </c>
      <c r="C20" s="3">
        <v>233</v>
      </c>
      <c r="D20" s="3">
        <v>207</v>
      </c>
      <c r="E20" s="6" t="s">
        <v>42</v>
      </c>
      <c r="F20" s="16">
        <v>15</v>
      </c>
      <c r="G20" s="6">
        <v>15</v>
      </c>
      <c r="H20" s="5">
        <v>14.75</v>
      </c>
      <c r="I20" s="5">
        <v>7.25</v>
      </c>
      <c r="J20" s="5">
        <v>-0.2</v>
      </c>
      <c r="K20" s="6">
        <v>1.3</v>
      </c>
      <c r="L20" s="6"/>
      <c r="M20">
        <v>16.25</v>
      </c>
      <c r="N20">
        <v>8.75</v>
      </c>
      <c r="O20" s="4">
        <v>96</v>
      </c>
      <c r="P20" s="3">
        <v>1</v>
      </c>
      <c r="Q20" s="3">
        <v>195</v>
      </c>
      <c r="R20" s="3">
        <v>159</v>
      </c>
      <c r="S20" s="6" t="s">
        <v>42</v>
      </c>
      <c r="T20" s="16">
        <v>15</v>
      </c>
      <c r="U20" s="6">
        <v>15</v>
      </c>
      <c r="V20" s="5">
        <v>12</v>
      </c>
      <c r="W20" s="5">
        <v>4.5</v>
      </c>
      <c r="X20" s="5">
        <v>0.5</v>
      </c>
      <c r="Y20" s="6">
        <v>1.3</v>
      </c>
      <c r="Z20" s="6"/>
      <c r="AA20">
        <v>12.8</v>
      </c>
      <c r="AB20">
        <v>5.3</v>
      </c>
    </row>
    <row r="21" spans="1:28" ht="12.75">
      <c r="A21" s="4">
        <v>56</v>
      </c>
      <c r="B21" s="3">
        <v>2</v>
      </c>
      <c r="C21" s="3">
        <v>239</v>
      </c>
      <c r="D21" s="3">
        <v>190</v>
      </c>
      <c r="E21" s="6" t="s">
        <v>42</v>
      </c>
      <c r="F21" s="16">
        <v>15</v>
      </c>
      <c r="G21" s="6">
        <v>15</v>
      </c>
      <c r="H21" s="5">
        <v>14.6</v>
      </c>
      <c r="I21" s="5">
        <v>3</v>
      </c>
      <c r="J21" s="5">
        <v>-0.5</v>
      </c>
      <c r="K21" s="6">
        <v>1.3</v>
      </c>
      <c r="L21" s="6"/>
      <c r="M21">
        <v>16.4</v>
      </c>
      <c r="N21">
        <v>4.8</v>
      </c>
      <c r="O21" s="4">
        <v>98</v>
      </c>
      <c r="P21" s="3">
        <v>1</v>
      </c>
      <c r="Q21" s="3">
        <v>203</v>
      </c>
      <c r="R21" s="3">
        <v>165</v>
      </c>
      <c r="S21" s="6" t="s">
        <v>42</v>
      </c>
      <c r="T21" s="16">
        <v>15</v>
      </c>
      <c r="U21" s="6">
        <v>15</v>
      </c>
      <c r="V21" s="5">
        <v>14.5</v>
      </c>
      <c r="W21" s="5">
        <v>7.25</v>
      </c>
      <c r="X21" s="5">
        <v>0.75</v>
      </c>
      <c r="Y21" s="6">
        <v>1.3</v>
      </c>
      <c r="Z21" s="6"/>
      <c r="AA21">
        <v>15.05</v>
      </c>
      <c r="AB21">
        <v>7.8</v>
      </c>
    </row>
    <row r="22" spans="1:28" ht="12.75">
      <c r="A22" s="4">
        <v>58</v>
      </c>
      <c r="B22" s="3">
        <v>2</v>
      </c>
      <c r="C22" s="3">
        <v>240</v>
      </c>
      <c r="D22" s="3">
        <v>197</v>
      </c>
      <c r="E22" s="6" t="s">
        <v>42</v>
      </c>
      <c r="F22" s="16">
        <v>15</v>
      </c>
      <c r="G22" s="6">
        <v>15</v>
      </c>
      <c r="H22" s="5">
        <v>15</v>
      </c>
      <c r="I22" s="5">
        <v>5.25</v>
      </c>
      <c r="J22" s="5">
        <v>0</v>
      </c>
      <c r="K22" s="6">
        <v>1.3</v>
      </c>
      <c r="L22" s="6"/>
      <c r="M22">
        <v>16.3</v>
      </c>
      <c r="N22">
        <v>6.55</v>
      </c>
      <c r="O22" s="4">
        <v>117</v>
      </c>
      <c r="P22" s="3">
        <v>1</v>
      </c>
      <c r="Q22" s="3">
        <v>198</v>
      </c>
      <c r="R22" s="3">
        <v>166</v>
      </c>
      <c r="S22" s="6" t="s">
        <v>42</v>
      </c>
      <c r="T22" s="16">
        <v>15</v>
      </c>
      <c r="U22" s="6">
        <v>15</v>
      </c>
      <c r="V22" s="5">
        <v>12.75</v>
      </c>
      <c r="W22" s="5">
        <v>5</v>
      </c>
      <c r="X22" s="5">
        <v>-0.2</v>
      </c>
      <c r="Y22" s="6">
        <v>1.3</v>
      </c>
      <c r="Z22" s="6"/>
      <c r="AA22">
        <v>14.25</v>
      </c>
      <c r="AB22">
        <v>6.5</v>
      </c>
    </row>
    <row r="23" spans="1:28" ht="12.75">
      <c r="A23" s="4">
        <v>61</v>
      </c>
      <c r="B23" s="3">
        <v>2</v>
      </c>
      <c r="C23" s="3">
        <v>206</v>
      </c>
      <c r="D23" s="3">
        <v>160</v>
      </c>
      <c r="E23" s="6" t="s">
        <v>42</v>
      </c>
      <c r="F23" s="16">
        <v>15</v>
      </c>
      <c r="G23" s="6">
        <v>15</v>
      </c>
      <c r="H23" s="5">
        <v>12.75</v>
      </c>
      <c r="I23" s="5">
        <v>4.6</v>
      </c>
      <c r="J23" s="5">
        <v>0.3</v>
      </c>
      <c r="K23" s="6">
        <v>1.3</v>
      </c>
      <c r="L23" s="6"/>
      <c r="M23">
        <v>13.75</v>
      </c>
      <c r="N23">
        <v>5.6</v>
      </c>
      <c r="O23" s="4">
        <v>120</v>
      </c>
      <c r="P23" s="3">
        <v>1</v>
      </c>
      <c r="Q23" s="3">
        <v>188</v>
      </c>
      <c r="R23" s="3">
        <v>168</v>
      </c>
      <c r="S23" s="6" t="s">
        <v>42</v>
      </c>
      <c r="T23" s="16">
        <v>15</v>
      </c>
      <c r="U23" s="6">
        <v>15</v>
      </c>
      <c r="V23" s="5">
        <v>14</v>
      </c>
      <c r="W23" s="5">
        <v>8</v>
      </c>
      <c r="X23" s="5">
        <v>-0.25</v>
      </c>
      <c r="Y23" s="6">
        <v>1.3</v>
      </c>
      <c r="Z23" s="6"/>
      <c r="AA23">
        <v>15.55</v>
      </c>
      <c r="AB23">
        <v>9.55</v>
      </c>
    </row>
    <row r="24" spans="1:28" ht="12.75">
      <c r="A24" s="4">
        <v>69</v>
      </c>
      <c r="B24" s="3">
        <v>2</v>
      </c>
      <c r="C24" s="3">
        <v>110</v>
      </c>
      <c r="D24" s="3">
        <v>89</v>
      </c>
      <c r="E24" s="6" t="s">
        <v>42</v>
      </c>
      <c r="F24" s="16">
        <v>15</v>
      </c>
      <c r="G24" s="6">
        <v>15</v>
      </c>
      <c r="H24" s="5">
        <v>10.5</v>
      </c>
      <c r="I24" s="5">
        <v>3.5</v>
      </c>
      <c r="J24" s="5">
        <v>0.25</v>
      </c>
      <c r="K24" s="6">
        <v>1.3</v>
      </c>
      <c r="L24" s="6"/>
      <c r="M24">
        <v>11.55</v>
      </c>
      <c r="N24">
        <v>4.55</v>
      </c>
      <c r="O24" s="4">
        <v>122</v>
      </c>
      <c r="P24" s="3">
        <v>1</v>
      </c>
      <c r="Q24" s="3">
        <v>205</v>
      </c>
      <c r="R24" s="3">
        <v>167</v>
      </c>
      <c r="S24" s="6" t="s">
        <v>42</v>
      </c>
      <c r="T24" s="16">
        <v>15</v>
      </c>
      <c r="U24" s="6">
        <v>15</v>
      </c>
      <c r="V24" s="5">
        <v>15</v>
      </c>
      <c r="W24" s="5">
        <v>8.5</v>
      </c>
      <c r="X24" s="5">
        <v>0</v>
      </c>
      <c r="Y24" s="6">
        <v>1.3</v>
      </c>
      <c r="Z24" s="6"/>
      <c r="AA24">
        <v>16.3</v>
      </c>
      <c r="AB24">
        <v>9.8</v>
      </c>
    </row>
    <row r="25" spans="1:28" ht="12.75">
      <c r="A25" s="4">
        <v>70</v>
      </c>
      <c r="B25" s="3">
        <v>2</v>
      </c>
      <c r="C25" s="3">
        <v>132</v>
      </c>
      <c r="D25" s="3">
        <v>92</v>
      </c>
      <c r="E25" s="6" t="s">
        <v>42</v>
      </c>
      <c r="F25" s="16">
        <v>15</v>
      </c>
      <c r="G25" s="6">
        <v>15</v>
      </c>
      <c r="H25" s="5">
        <v>8.25</v>
      </c>
      <c r="I25" s="5">
        <v>1.25</v>
      </c>
      <c r="J25" s="5">
        <v>-0.5</v>
      </c>
      <c r="K25" s="6">
        <v>1.3</v>
      </c>
      <c r="L25" s="6"/>
      <c r="M25">
        <v>10.05</v>
      </c>
      <c r="N25">
        <v>3.05</v>
      </c>
      <c r="O25" s="4">
        <v>124</v>
      </c>
      <c r="P25" s="3">
        <v>1</v>
      </c>
      <c r="Q25" s="3">
        <v>257</v>
      </c>
      <c r="R25" s="3">
        <v>213</v>
      </c>
      <c r="S25" s="6" t="s">
        <v>42</v>
      </c>
      <c r="T25" s="16">
        <v>15</v>
      </c>
      <c r="U25" s="6">
        <v>15</v>
      </c>
      <c r="V25" s="5">
        <v>16.5</v>
      </c>
      <c r="W25" s="5">
        <v>8.75</v>
      </c>
      <c r="X25" s="5">
        <v>1.25</v>
      </c>
      <c r="Y25" s="6">
        <v>1.3</v>
      </c>
      <c r="Z25" s="6"/>
      <c r="AA25">
        <v>16.55</v>
      </c>
      <c r="AB25">
        <v>8.8</v>
      </c>
    </row>
    <row r="26" spans="1:28" ht="12.75">
      <c r="A26" s="4">
        <v>79</v>
      </c>
      <c r="B26" s="3">
        <v>2</v>
      </c>
      <c r="C26" s="3">
        <v>184</v>
      </c>
      <c r="D26" s="3">
        <v>138</v>
      </c>
      <c r="E26" s="6" t="s">
        <v>42</v>
      </c>
      <c r="F26" s="16">
        <v>15</v>
      </c>
      <c r="G26" s="6">
        <v>15</v>
      </c>
      <c r="H26" s="5">
        <v>12.5</v>
      </c>
      <c r="I26" s="5">
        <v>5.75</v>
      </c>
      <c r="J26" s="5">
        <v>0.5</v>
      </c>
      <c r="K26" s="6">
        <v>1.3</v>
      </c>
      <c r="L26" s="6"/>
      <c r="M26">
        <v>13.3</v>
      </c>
      <c r="N26">
        <v>6.55</v>
      </c>
      <c r="O26" s="4">
        <v>128</v>
      </c>
      <c r="P26" s="3">
        <v>1</v>
      </c>
      <c r="Q26" s="3">
        <v>258</v>
      </c>
      <c r="R26" s="3">
        <v>216</v>
      </c>
      <c r="S26" s="6" t="s">
        <v>42</v>
      </c>
      <c r="T26" s="16">
        <v>15</v>
      </c>
      <c r="U26" s="6">
        <v>15</v>
      </c>
      <c r="V26" s="5">
        <v>16</v>
      </c>
      <c r="W26" s="5">
        <v>8.5</v>
      </c>
      <c r="X26" s="5">
        <v>-0.25</v>
      </c>
      <c r="Y26" s="6">
        <v>1.3</v>
      </c>
      <c r="Z26" s="6"/>
      <c r="AA26">
        <v>17.55</v>
      </c>
      <c r="AB26">
        <v>10.05</v>
      </c>
    </row>
    <row r="27" spans="1:28" ht="12.75">
      <c r="A27" s="4">
        <v>82</v>
      </c>
      <c r="B27" s="3">
        <v>2</v>
      </c>
      <c r="C27" s="3">
        <v>149</v>
      </c>
      <c r="D27" s="3">
        <v>122</v>
      </c>
      <c r="E27" s="6" t="s">
        <v>42</v>
      </c>
      <c r="F27" s="16">
        <v>15</v>
      </c>
      <c r="G27" s="6">
        <v>15</v>
      </c>
      <c r="H27" s="5">
        <v>9.25</v>
      </c>
      <c r="I27" s="5">
        <v>1</v>
      </c>
      <c r="J27" s="5">
        <v>-1</v>
      </c>
      <c r="K27" s="6"/>
      <c r="L27" s="6"/>
      <c r="M27">
        <v>10.25</v>
      </c>
      <c r="N27">
        <v>2</v>
      </c>
      <c r="O27" s="4">
        <v>135</v>
      </c>
      <c r="P27" s="3">
        <v>1</v>
      </c>
      <c r="Q27" s="3">
        <v>224</v>
      </c>
      <c r="R27" s="3">
        <v>172</v>
      </c>
      <c r="S27" s="6" t="s">
        <v>42</v>
      </c>
      <c r="T27" s="16">
        <v>15</v>
      </c>
      <c r="U27" s="6">
        <v>15</v>
      </c>
      <c r="V27" s="5">
        <v>16.5</v>
      </c>
      <c r="W27" s="5">
        <v>7</v>
      </c>
      <c r="X27" s="5">
        <v>1</v>
      </c>
      <c r="Y27" s="6">
        <v>1.3</v>
      </c>
      <c r="Z27" s="6"/>
      <c r="AA27">
        <v>16.8</v>
      </c>
      <c r="AB27">
        <v>7.3</v>
      </c>
    </row>
    <row r="28" spans="1:28" ht="12.75">
      <c r="A28" s="4">
        <v>94</v>
      </c>
      <c r="B28" s="3">
        <v>2</v>
      </c>
      <c r="C28" s="3">
        <v>203</v>
      </c>
      <c r="D28" s="3">
        <v>159</v>
      </c>
      <c r="E28" s="6" t="s">
        <v>42</v>
      </c>
      <c r="F28" s="16">
        <v>15</v>
      </c>
      <c r="G28" s="6">
        <v>15</v>
      </c>
      <c r="H28" s="5">
        <v>14</v>
      </c>
      <c r="I28" s="5">
        <v>1.25</v>
      </c>
      <c r="J28" s="5">
        <v>0.5</v>
      </c>
      <c r="K28" s="6">
        <v>1.3</v>
      </c>
      <c r="L28" s="6" t="s">
        <v>46</v>
      </c>
      <c r="M28">
        <v>14.8</v>
      </c>
      <c r="N28">
        <v>2.05</v>
      </c>
      <c r="O28" s="4">
        <v>137</v>
      </c>
      <c r="P28" s="3">
        <v>1</v>
      </c>
      <c r="Q28" s="3">
        <v>238</v>
      </c>
      <c r="R28" s="3">
        <v>186</v>
      </c>
      <c r="S28" s="6" t="s">
        <v>42</v>
      </c>
      <c r="T28" s="16">
        <v>15</v>
      </c>
      <c r="U28" s="6">
        <v>15</v>
      </c>
      <c r="V28" s="5">
        <v>15.5</v>
      </c>
      <c r="W28" s="5">
        <v>8.75</v>
      </c>
      <c r="X28" s="5">
        <v>0.8</v>
      </c>
      <c r="Y28" s="6">
        <v>1.3</v>
      </c>
      <c r="Z28" s="6"/>
      <c r="AA28">
        <v>16</v>
      </c>
      <c r="AB28">
        <v>9.25</v>
      </c>
    </row>
    <row r="29" spans="1:28" ht="12.75">
      <c r="A29" s="4">
        <v>97</v>
      </c>
      <c r="B29" s="3">
        <v>2</v>
      </c>
      <c r="C29" s="3">
        <v>151</v>
      </c>
      <c r="D29" s="3">
        <v>102</v>
      </c>
      <c r="E29" s="6" t="s">
        <v>42</v>
      </c>
      <c r="F29" s="16">
        <v>15</v>
      </c>
      <c r="G29" s="6">
        <v>15</v>
      </c>
      <c r="H29" s="5">
        <v>11.5</v>
      </c>
      <c r="I29" s="5">
        <v>4.4</v>
      </c>
      <c r="J29" s="5">
        <v>1.5</v>
      </c>
      <c r="K29" s="6">
        <v>1.3</v>
      </c>
      <c r="L29" s="6"/>
      <c r="M29">
        <v>11.3</v>
      </c>
      <c r="N29">
        <v>4.2</v>
      </c>
      <c r="O29" s="4">
        <v>141</v>
      </c>
      <c r="P29" s="3">
        <v>1</v>
      </c>
      <c r="Q29" s="3">
        <v>223</v>
      </c>
      <c r="R29" s="3">
        <v>176</v>
      </c>
      <c r="S29" s="6" t="s">
        <v>42</v>
      </c>
      <c r="T29" s="16">
        <v>15</v>
      </c>
      <c r="U29" s="6">
        <v>15</v>
      </c>
      <c r="V29" s="5">
        <v>13.25</v>
      </c>
      <c r="W29" s="5">
        <v>7.25</v>
      </c>
      <c r="X29" s="5">
        <v>-0.2</v>
      </c>
      <c r="Y29" s="6">
        <v>1.3</v>
      </c>
      <c r="Z29" s="6"/>
      <c r="AA29">
        <v>14.75</v>
      </c>
      <c r="AB29">
        <v>8.75</v>
      </c>
    </row>
    <row r="30" spans="1:28" ht="12.75">
      <c r="A30" s="4">
        <v>99</v>
      </c>
      <c r="B30" s="3">
        <v>2</v>
      </c>
      <c r="C30" s="3">
        <v>149</v>
      </c>
      <c r="D30" s="3">
        <v>118</v>
      </c>
      <c r="E30" s="6" t="s">
        <v>42</v>
      </c>
      <c r="F30" s="16">
        <v>15</v>
      </c>
      <c r="G30" s="6">
        <v>15</v>
      </c>
      <c r="H30" s="5">
        <v>11.75</v>
      </c>
      <c r="I30" s="5">
        <v>3.5</v>
      </c>
      <c r="J30" s="5">
        <v>0.2</v>
      </c>
      <c r="K30" s="6">
        <v>1.3</v>
      </c>
      <c r="L30" s="6"/>
      <c r="M30">
        <v>12.85</v>
      </c>
      <c r="N30">
        <v>4.6</v>
      </c>
      <c r="O30" s="4">
        <v>144</v>
      </c>
      <c r="P30" s="3">
        <v>1</v>
      </c>
      <c r="Q30" s="3">
        <v>185</v>
      </c>
      <c r="R30" s="3">
        <v>154</v>
      </c>
      <c r="S30" s="6" t="s">
        <v>42</v>
      </c>
      <c r="T30" s="16">
        <v>15</v>
      </c>
      <c r="U30" s="6">
        <v>15</v>
      </c>
      <c r="V30" s="5">
        <v>12.25</v>
      </c>
      <c r="W30" s="5">
        <v>7.75</v>
      </c>
      <c r="X30" s="5">
        <v>-0.25</v>
      </c>
      <c r="Y30" s="6">
        <v>1.3</v>
      </c>
      <c r="Z30" s="6"/>
      <c r="AA30">
        <v>13.8</v>
      </c>
      <c r="AB30">
        <v>9.3</v>
      </c>
    </row>
    <row r="31" spans="1:28" ht="12.75">
      <c r="A31" s="4">
        <v>101</v>
      </c>
      <c r="B31" s="3">
        <v>2</v>
      </c>
      <c r="C31" s="3">
        <v>193</v>
      </c>
      <c r="D31" s="3">
        <v>150</v>
      </c>
      <c r="E31" s="6" t="s">
        <v>42</v>
      </c>
      <c r="F31" s="16">
        <v>15</v>
      </c>
      <c r="G31" s="6">
        <v>15</v>
      </c>
      <c r="H31" s="5">
        <v>12.75</v>
      </c>
      <c r="I31" s="5">
        <v>4.75</v>
      </c>
      <c r="J31" s="5">
        <v>0.25</v>
      </c>
      <c r="K31" s="6">
        <v>1.3</v>
      </c>
      <c r="L31" s="6"/>
      <c r="M31">
        <v>13.8</v>
      </c>
      <c r="N31">
        <v>5.8</v>
      </c>
      <c r="O31" s="4">
        <v>147</v>
      </c>
      <c r="P31" s="3">
        <v>1</v>
      </c>
      <c r="Q31" s="3">
        <v>210</v>
      </c>
      <c r="R31" s="3">
        <v>171</v>
      </c>
      <c r="S31" s="6" t="s">
        <v>42</v>
      </c>
      <c r="T31" s="16">
        <v>15</v>
      </c>
      <c r="U31" s="6">
        <v>15</v>
      </c>
      <c r="V31" s="5">
        <v>13.25</v>
      </c>
      <c r="W31" s="5">
        <v>7.75</v>
      </c>
      <c r="X31" s="5">
        <v>-0.9</v>
      </c>
      <c r="Y31" s="6">
        <v>1.3</v>
      </c>
      <c r="Z31" s="6"/>
      <c r="AA31">
        <v>15.45</v>
      </c>
      <c r="AB31">
        <v>9.95</v>
      </c>
    </row>
    <row r="32" spans="1:28" ht="12.75">
      <c r="A32" s="4">
        <v>104</v>
      </c>
      <c r="B32" s="3">
        <v>2</v>
      </c>
      <c r="C32" s="3">
        <v>165</v>
      </c>
      <c r="D32" s="3">
        <v>127</v>
      </c>
      <c r="E32" s="6" t="s">
        <v>42</v>
      </c>
      <c r="F32" s="16">
        <v>15</v>
      </c>
      <c r="G32" s="6">
        <v>15</v>
      </c>
      <c r="H32" s="5">
        <v>13</v>
      </c>
      <c r="I32" s="5">
        <v>4</v>
      </c>
      <c r="J32" s="5">
        <v>0.5</v>
      </c>
      <c r="K32" s="6">
        <v>1.3</v>
      </c>
      <c r="L32" s="6"/>
      <c r="M32">
        <v>13.8</v>
      </c>
      <c r="N32">
        <v>4.8</v>
      </c>
      <c r="O32" s="4">
        <v>151</v>
      </c>
      <c r="P32" s="3">
        <v>1</v>
      </c>
      <c r="Q32" s="3">
        <v>274</v>
      </c>
      <c r="R32" s="3">
        <v>202</v>
      </c>
      <c r="S32" s="6" t="s">
        <v>42</v>
      </c>
      <c r="T32" s="16">
        <v>15</v>
      </c>
      <c r="U32" s="6">
        <v>15</v>
      </c>
      <c r="V32" s="5">
        <v>14.25</v>
      </c>
      <c r="W32" s="5">
        <v>7.5</v>
      </c>
      <c r="X32" s="5">
        <v>0.75</v>
      </c>
      <c r="Y32" s="6">
        <v>1.3</v>
      </c>
      <c r="Z32" s="6"/>
      <c r="AA32">
        <v>14.8</v>
      </c>
      <c r="AB32">
        <v>8.05</v>
      </c>
    </row>
    <row r="33" spans="1:28" ht="12.75">
      <c r="A33" s="4">
        <v>108</v>
      </c>
      <c r="B33" s="3">
        <v>2</v>
      </c>
      <c r="C33" s="3">
        <v>176</v>
      </c>
      <c r="D33" s="3">
        <v>138</v>
      </c>
      <c r="E33" s="6" t="s">
        <v>42</v>
      </c>
      <c r="F33" s="16">
        <v>15</v>
      </c>
      <c r="G33" s="6">
        <v>15</v>
      </c>
      <c r="H33" s="5">
        <v>14.5</v>
      </c>
      <c r="I33" s="5">
        <v>4.75</v>
      </c>
      <c r="J33" s="5">
        <v>0.25</v>
      </c>
      <c r="K33" s="6">
        <v>1.3</v>
      </c>
      <c r="L33" s="6"/>
      <c r="M33">
        <v>15.55</v>
      </c>
      <c r="N33">
        <v>5.8</v>
      </c>
      <c r="O33" s="4">
        <v>152</v>
      </c>
      <c r="P33" s="3">
        <v>1</v>
      </c>
      <c r="Q33" s="3">
        <v>277</v>
      </c>
      <c r="R33" s="3">
        <v>238</v>
      </c>
      <c r="S33" s="6" t="s">
        <v>42</v>
      </c>
      <c r="T33" s="16">
        <v>15</v>
      </c>
      <c r="U33" s="6">
        <v>15</v>
      </c>
      <c r="V33" s="5">
        <v>16.25</v>
      </c>
      <c r="W33" s="5">
        <v>6.25</v>
      </c>
      <c r="X33" s="5">
        <v>0.8</v>
      </c>
      <c r="Y33" s="6">
        <v>1.3</v>
      </c>
      <c r="Z33" s="6"/>
      <c r="AA33">
        <v>16.75</v>
      </c>
      <c r="AB33">
        <v>6.75</v>
      </c>
    </row>
    <row r="34" spans="1:28" ht="12.75">
      <c r="A34" s="4">
        <v>110</v>
      </c>
      <c r="B34" s="3">
        <v>2</v>
      </c>
      <c r="C34" s="3">
        <v>214</v>
      </c>
      <c r="D34" s="3">
        <v>175</v>
      </c>
      <c r="E34" s="6" t="s">
        <v>42</v>
      </c>
      <c r="F34" s="16">
        <v>15</v>
      </c>
      <c r="G34" s="6">
        <v>15</v>
      </c>
      <c r="H34" s="5">
        <v>13.75</v>
      </c>
      <c r="I34" s="5">
        <v>4</v>
      </c>
      <c r="J34" s="5">
        <v>-0.2</v>
      </c>
      <c r="K34" s="6">
        <v>1.3</v>
      </c>
      <c r="L34" s="6"/>
      <c r="M34">
        <v>15.25</v>
      </c>
      <c r="N34">
        <v>5.5</v>
      </c>
      <c r="O34" s="4">
        <v>153</v>
      </c>
      <c r="P34" s="3">
        <v>1</v>
      </c>
      <c r="Q34" s="3">
        <v>240</v>
      </c>
      <c r="R34" s="3">
        <v>193</v>
      </c>
      <c r="S34" s="6" t="s">
        <v>42</v>
      </c>
      <c r="T34" s="16">
        <v>15</v>
      </c>
      <c r="U34" s="6">
        <v>15</v>
      </c>
      <c r="V34" s="5">
        <v>14.75</v>
      </c>
      <c r="W34" s="5">
        <v>6.75</v>
      </c>
      <c r="X34" s="5">
        <v>-0.4</v>
      </c>
      <c r="Y34" s="6">
        <v>1.3</v>
      </c>
      <c r="Z34" s="6"/>
      <c r="AA34">
        <v>16.45</v>
      </c>
      <c r="AB34">
        <v>8.45</v>
      </c>
    </row>
    <row r="35" spans="1:28" ht="12.75">
      <c r="A35" s="4">
        <v>112</v>
      </c>
      <c r="B35" s="3">
        <v>2</v>
      </c>
      <c r="C35" s="3">
        <v>191</v>
      </c>
      <c r="D35" s="3">
        <v>165</v>
      </c>
      <c r="E35" s="6" t="s">
        <v>42</v>
      </c>
      <c r="F35" s="16">
        <v>15</v>
      </c>
      <c r="G35" s="6">
        <v>15</v>
      </c>
      <c r="H35" s="5">
        <v>13</v>
      </c>
      <c r="I35" s="5">
        <v>2.5</v>
      </c>
      <c r="J35" s="5">
        <v>-0.5</v>
      </c>
      <c r="K35" s="6">
        <v>1.3</v>
      </c>
      <c r="L35" s="6"/>
      <c r="M35">
        <v>14.8</v>
      </c>
      <c r="N35">
        <v>4.3</v>
      </c>
      <c r="O35" s="4">
        <v>154</v>
      </c>
      <c r="P35" s="3">
        <v>1</v>
      </c>
      <c r="Q35" s="3">
        <v>168</v>
      </c>
      <c r="R35" s="3">
        <v>147</v>
      </c>
      <c r="S35" s="6" t="s">
        <v>42</v>
      </c>
      <c r="T35" s="16">
        <v>15</v>
      </c>
      <c r="U35" s="6">
        <v>15</v>
      </c>
      <c r="V35" s="5">
        <v>10.75</v>
      </c>
      <c r="W35" s="5">
        <v>6.25</v>
      </c>
      <c r="X35" s="5">
        <v>-0.25</v>
      </c>
      <c r="Y35" s="6">
        <v>1.3</v>
      </c>
      <c r="Z35" s="6"/>
      <c r="AA35">
        <v>12.3</v>
      </c>
      <c r="AB35">
        <v>7.8</v>
      </c>
    </row>
    <row r="36" spans="1:28" ht="12.75">
      <c r="A36" s="4">
        <v>113</v>
      </c>
      <c r="B36" s="3">
        <v>2</v>
      </c>
      <c r="C36" s="3">
        <v>146</v>
      </c>
      <c r="D36" s="3">
        <v>121</v>
      </c>
      <c r="E36" s="6" t="s">
        <v>42</v>
      </c>
      <c r="F36" s="16">
        <v>15</v>
      </c>
      <c r="G36" s="6">
        <v>15</v>
      </c>
      <c r="H36" s="5">
        <v>12</v>
      </c>
      <c r="I36" s="5">
        <v>6.25</v>
      </c>
      <c r="J36" s="5">
        <v>0</v>
      </c>
      <c r="K36" s="6">
        <v>1.3</v>
      </c>
      <c r="L36" s="6"/>
      <c r="M36">
        <v>13.3</v>
      </c>
      <c r="N36">
        <v>7.55</v>
      </c>
      <c r="O36" s="4">
        <v>158</v>
      </c>
      <c r="P36" s="3">
        <v>1</v>
      </c>
      <c r="Q36" s="3">
        <v>284</v>
      </c>
      <c r="R36" s="3">
        <v>226</v>
      </c>
      <c r="S36" s="6" t="s">
        <v>41</v>
      </c>
      <c r="T36" s="16">
        <v>16.3</v>
      </c>
      <c r="U36" s="6" t="s">
        <v>34</v>
      </c>
      <c r="V36" s="16">
        <v>16.7</v>
      </c>
      <c r="W36" s="16">
        <v>9.4</v>
      </c>
      <c r="X36" s="6" t="s">
        <v>34</v>
      </c>
      <c r="Y36" s="6" t="s">
        <v>34</v>
      </c>
      <c r="Z36" s="6"/>
      <c r="AA36">
        <v>16.7</v>
      </c>
      <c r="AB36">
        <v>9.4</v>
      </c>
    </row>
    <row r="37" spans="1:28" ht="12.75">
      <c r="A37" s="4">
        <v>115</v>
      </c>
      <c r="B37" s="3">
        <v>2</v>
      </c>
      <c r="C37" s="3">
        <v>203</v>
      </c>
      <c r="D37" s="3">
        <v>162</v>
      </c>
      <c r="E37" s="6" t="s">
        <v>42</v>
      </c>
      <c r="F37" s="16">
        <v>15</v>
      </c>
      <c r="G37" s="6">
        <v>15</v>
      </c>
      <c r="H37" s="5">
        <v>14.75</v>
      </c>
      <c r="I37" s="5">
        <v>4</v>
      </c>
      <c r="J37" s="5">
        <v>1.4</v>
      </c>
      <c r="K37" s="6">
        <v>1.3</v>
      </c>
      <c r="L37" s="6"/>
      <c r="M37">
        <v>14.65</v>
      </c>
      <c r="N37">
        <v>3.9</v>
      </c>
      <c r="O37" s="4">
        <v>169</v>
      </c>
      <c r="P37" s="3">
        <v>1</v>
      </c>
      <c r="Q37" s="3">
        <v>178</v>
      </c>
      <c r="R37" s="3">
        <v>143</v>
      </c>
      <c r="S37" s="6" t="s">
        <v>41</v>
      </c>
      <c r="T37" s="16">
        <v>15.6</v>
      </c>
      <c r="U37" s="6" t="s">
        <v>34</v>
      </c>
      <c r="V37" s="16">
        <v>14.3</v>
      </c>
      <c r="W37" s="16">
        <v>8.5</v>
      </c>
      <c r="X37" s="6" t="s">
        <v>34</v>
      </c>
      <c r="Y37" s="6" t="s">
        <v>34</v>
      </c>
      <c r="Z37" s="6"/>
      <c r="AA37">
        <v>14.3</v>
      </c>
      <c r="AB37">
        <v>8.5</v>
      </c>
    </row>
    <row r="38" spans="1:28" ht="12.75">
      <c r="A38" s="4">
        <v>119</v>
      </c>
      <c r="B38" s="3">
        <v>2</v>
      </c>
      <c r="C38" s="3">
        <v>178</v>
      </c>
      <c r="D38" s="3">
        <v>137</v>
      </c>
      <c r="E38" s="6" t="s">
        <v>42</v>
      </c>
      <c r="F38" s="16">
        <v>15</v>
      </c>
      <c r="G38" s="6">
        <v>15</v>
      </c>
      <c r="H38" s="5">
        <v>13.75</v>
      </c>
      <c r="I38" s="5">
        <v>3.8</v>
      </c>
      <c r="J38" s="5">
        <v>0.7</v>
      </c>
      <c r="K38" s="6">
        <v>1.3</v>
      </c>
      <c r="L38" s="6"/>
      <c r="M38">
        <v>14.35</v>
      </c>
      <c r="N38">
        <v>4.4</v>
      </c>
      <c r="O38" s="4">
        <v>173</v>
      </c>
      <c r="P38" s="3">
        <v>1</v>
      </c>
      <c r="Q38" s="3">
        <v>234</v>
      </c>
      <c r="R38" s="3">
        <v>189</v>
      </c>
      <c r="S38" s="6" t="s">
        <v>41</v>
      </c>
      <c r="T38" s="16">
        <v>15.9</v>
      </c>
      <c r="U38" s="6" t="s">
        <v>34</v>
      </c>
      <c r="V38" s="16">
        <v>15.7</v>
      </c>
      <c r="W38" s="16">
        <v>8.4</v>
      </c>
      <c r="X38" s="6" t="s">
        <v>34</v>
      </c>
      <c r="Y38" s="6" t="s">
        <v>34</v>
      </c>
      <c r="Z38" s="6"/>
      <c r="AA38">
        <v>15.7</v>
      </c>
      <c r="AB38">
        <v>8.4</v>
      </c>
    </row>
    <row r="39" spans="1:28" ht="12.75">
      <c r="A39" s="4">
        <v>123</v>
      </c>
      <c r="B39" s="3">
        <v>2</v>
      </c>
      <c r="C39" s="3">
        <v>163</v>
      </c>
      <c r="D39" s="3">
        <v>139</v>
      </c>
      <c r="E39" s="6" t="s">
        <v>42</v>
      </c>
      <c r="F39" s="16">
        <v>15</v>
      </c>
      <c r="G39" s="6">
        <v>15</v>
      </c>
      <c r="H39" s="5">
        <v>12.75</v>
      </c>
      <c r="I39" s="5">
        <v>3.6</v>
      </c>
      <c r="J39" s="5">
        <v>-0.25</v>
      </c>
      <c r="K39" s="6">
        <v>1.3</v>
      </c>
      <c r="L39" s="6"/>
      <c r="M39">
        <v>14.3</v>
      </c>
      <c r="N39">
        <v>5.15</v>
      </c>
      <c r="O39" s="4">
        <v>177</v>
      </c>
      <c r="P39" s="3">
        <v>1</v>
      </c>
      <c r="Q39" s="3">
        <v>268</v>
      </c>
      <c r="R39" s="3">
        <v>231</v>
      </c>
      <c r="S39" s="6" t="s">
        <v>41</v>
      </c>
      <c r="T39" s="16">
        <v>17.1</v>
      </c>
      <c r="U39" s="6" t="s">
        <v>34</v>
      </c>
      <c r="V39" s="16">
        <v>17.4</v>
      </c>
      <c r="W39" s="16">
        <v>8.4</v>
      </c>
      <c r="X39" s="6" t="s">
        <v>34</v>
      </c>
      <c r="Y39" s="6" t="s">
        <v>34</v>
      </c>
      <c r="Z39" s="6"/>
      <c r="AA39">
        <v>17.4</v>
      </c>
      <c r="AB39">
        <v>8.4</v>
      </c>
    </row>
    <row r="40" spans="1:28" ht="12.75">
      <c r="A40" s="4">
        <v>127</v>
      </c>
      <c r="B40" s="3">
        <v>2</v>
      </c>
      <c r="C40" s="3">
        <v>187</v>
      </c>
      <c r="D40" s="3">
        <v>153</v>
      </c>
      <c r="E40" s="6" t="s">
        <v>42</v>
      </c>
      <c r="F40" s="16">
        <v>15</v>
      </c>
      <c r="G40" s="6">
        <v>15</v>
      </c>
      <c r="H40" s="5">
        <v>13.5</v>
      </c>
      <c r="I40" s="5">
        <v>4.5</v>
      </c>
      <c r="J40" s="5">
        <v>-0.2</v>
      </c>
      <c r="K40" s="6">
        <v>1.3</v>
      </c>
      <c r="L40" s="6"/>
      <c r="M40">
        <v>15</v>
      </c>
      <c r="N40">
        <v>6</v>
      </c>
      <c r="O40" s="4">
        <v>183</v>
      </c>
      <c r="P40" s="3">
        <v>1</v>
      </c>
      <c r="Q40" s="3">
        <v>199</v>
      </c>
      <c r="R40" s="3">
        <v>145</v>
      </c>
      <c r="S40" s="6" t="s">
        <v>41</v>
      </c>
      <c r="T40" s="16">
        <v>15</v>
      </c>
      <c r="U40" s="6" t="s">
        <v>34</v>
      </c>
      <c r="V40" s="16">
        <v>14.8</v>
      </c>
      <c r="W40" s="16">
        <v>6.8</v>
      </c>
      <c r="X40" s="6" t="s">
        <v>34</v>
      </c>
      <c r="Y40" s="6" t="s">
        <v>34</v>
      </c>
      <c r="Z40" s="6"/>
      <c r="AA40">
        <v>14.8</v>
      </c>
      <c r="AB40">
        <v>6.8</v>
      </c>
    </row>
    <row r="41" spans="1:28" ht="12.75">
      <c r="A41" s="4">
        <v>129</v>
      </c>
      <c r="B41" s="3">
        <v>2</v>
      </c>
      <c r="C41" s="3">
        <v>195</v>
      </c>
      <c r="D41" s="3">
        <v>159</v>
      </c>
      <c r="E41" s="6" t="s">
        <v>42</v>
      </c>
      <c r="F41" s="16">
        <v>15</v>
      </c>
      <c r="G41" s="6">
        <v>15</v>
      </c>
      <c r="H41" s="5">
        <v>13</v>
      </c>
      <c r="I41" s="5">
        <v>4.5</v>
      </c>
      <c r="J41" s="5">
        <v>0.1</v>
      </c>
      <c r="K41" s="6">
        <v>1.3</v>
      </c>
      <c r="L41" s="6"/>
      <c r="M41">
        <v>14.2</v>
      </c>
      <c r="N41">
        <v>5.7</v>
      </c>
      <c r="O41" s="4">
        <v>186</v>
      </c>
      <c r="P41" s="3">
        <v>1</v>
      </c>
      <c r="Q41" s="3">
        <v>197</v>
      </c>
      <c r="R41" s="3">
        <v>163</v>
      </c>
      <c r="S41" s="6" t="s">
        <v>41</v>
      </c>
      <c r="T41" s="16">
        <v>13</v>
      </c>
      <c r="U41" s="6" t="s">
        <v>34</v>
      </c>
      <c r="V41" s="16">
        <v>14.3</v>
      </c>
      <c r="W41" s="16">
        <v>6.3</v>
      </c>
      <c r="X41" s="6" t="s">
        <v>34</v>
      </c>
      <c r="Y41" s="6" t="s">
        <v>34</v>
      </c>
      <c r="Z41" s="6"/>
      <c r="AA41">
        <v>14.3</v>
      </c>
      <c r="AB41">
        <v>6.3</v>
      </c>
    </row>
    <row r="42" spans="1:28" ht="12.75">
      <c r="A42" s="4">
        <v>133</v>
      </c>
      <c r="B42" s="3">
        <v>2</v>
      </c>
      <c r="C42" s="3">
        <v>188</v>
      </c>
      <c r="D42" s="3">
        <v>147</v>
      </c>
      <c r="E42" s="6" t="s">
        <v>42</v>
      </c>
      <c r="F42" s="16">
        <v>15</v>
      </c>
      <c r="G42" s="6">
        <v>15</v>
      </c>
      <c r="H42" s="5">
        <v>14</v>
      </c>
      <c r="I42" s="5">
        <v>9</v>
      </c>
      <c r="J42" s="5">
        <v>0.5</v>
      </c>
      <c r="K42" s="6">
        <v>1.3</v>
      </c>
      <c r="L42" s="6"/>
      <c r="M42">
        <v>14.8</v>
      </c>
      <c r="N42">
        <v>4</v>
      </c>
      <c r="O42" s="4">
        <v>188</v>
      </c>
      <c r="P42" s="3">
        <v>1</v>
      </c>
      <c r="Q42" s="3">
        <v>261</v>
      </c>
      <c r="R42" s="3">
        <v>215</v>
      </c>
      <c r="S42" s="6" t="s">
        <v>41</v>
      </c>
      <c r="T42" s="16">
        <v>17</v>
      </c>
      <c r="U42" s="6" t="s">
        <v>34</v>
      </c>
      <c r="V42" s="16">
        <v>16.7</v>
      </c>
      <c r="W42" s="16">
        <v>7.3</v>
      </c>
      <c r="X42" s="6" t="s">
        <v>34</v>
      </c>
      <c r="Y42" s="6" t="s">
        <v>34</v>
      </c>
      <c r="Z42" s="6"/>
      <c r="AA42">
        <v>16.7</v>
      </c>
      <c r="AB42">
        <v>7.3</v>
      </c>
    </row>
    <row r="43" spans="1:28" ht="12.75">
      <c r="A43" s="4">
        <v>139</v>
      </c>
      <c r="B43" s="3">
        <v>2</v>
      </c>
      <c r="C43" s="3">
        <v>179</v>
      </c>
      <c r="D43" s="3">
        <v>130</v>
      </c>
      <c r="E43" s="6" t="s">
        <v>42</v>
      </c>
      <c r="F43" s="16">
        <v>15</v>
      </c>
      <c r="G43" s="6">
        <v>15</v>
      </c>
      <c r="H43" s="5">
        <v>13.2</v>
      </c>
      <c r="I43" s="5">
        <v>6.2</v>
      </c>
      <c r="J43" s="5">
        <v>1.25</v>
      </c>
      <c r="K43" s="6">
        <v>1.3</v>
      </c>
      <c r="L43" s="6"/>
      <c r="M43">
        <v>13.25</v>
      </c>
      <c r="N43">
        <v>6.25</v>
      </c>
      <c r="O43" s="4">
        <v>189</v>
      </c>
      <c r="P43" s="3">
        <v>1</v>
      </c>
      <c r="Q43" s="3">
        <v>214</v>
      </c>
      <c r="R43" s="3">
        <v>164</v>
      </c>
      <c r="S43" s="6" t="s">
        <v>41</v>
      </c>
      <c r="T43" s="16">
        <v>15.5</v>
      </c>
      <c r="U43" s="6" t="s">
        <v>34</v>
      </c>
      <c r="V43" s="16">
        <v>15.7</v>
      </c>
      <c r="W43" s="16">
        <v>8.3</v>
      </c>
      <c r="X43" s="6" t="s">
        <v>34</v>
      </c>
      <c r="Y43" s="6" t="s">
        <v>34</v>
      </c>
      <c r="Z43" s="6"/>
      <c r="AA43">
        <v>15.7</v>
      </c>
      <c r="AB43">
        <v>8.3</v>
      </c>
    </row>
    <row r="44" spans="1:28" ht="12.75">
      <c r="A44" s="4">
        <v>145</v>
      </c>
      <c r="B44" s="3">
        <v>2</v>
      </c>
      <c r="C44" s="3">
        <v>137</v>
      </c>
      <c r="D44" s="3">
        <v>117</v>
      </c>
      <c r="E44" s="6" t="s">
        <v>42</v>
      </c>
      <c r="F44" s="16">
        <v>15</v>
      </c>
      <c r="G44" s="6">
        <v>15</v>
      </c>
      <c r="H44" s="5">
        <v>13</v>
      </c>
      <c r="I44" s="5">
        <v>3</v>
      </c>
      <c r="J44" s="5">
        <v>-0.6</v>
      </c>
      <c r="K44" s="6">
        <v>1.3</v>
      </c>
      <c r="L44" s="6"/>
      <c r="M44">
        <v>13.2</v>
      </c>
      <c r="N44">
        <v>4.9</v>
      </c>
      <c r="O44" s="4">
        <v>193</v>
      </c>
      <c r="P44" s="3">
        <v>1</v>
      </c>
      <c r="Q44" s="3">
        <v>228</v>
      </c>
      <c r="R44" s="3">
        <v>182</v>
      </c>
      <c r="S44" s="6" t="s">
        <v>41</v>
      </c>
      <c r="T44" s="16">
        <v>15.8</v>
      </c>
      <c r="U44" s="6" t="s">
        <v>34</v>
      </c>
      <c r="V44" s="16">
        <v>15.5</v>
      </c>
      <c r="W44" s="16">
        <v>9</v>
      </c>
      <c r="X44" s="6" t="s">
        <v>34</v>
      </c>
      <c r="Y44" s="6" t="s">
        <v>34</v>
      </c>
      <c r="Z44" s="6"/>
      <c r="AA44">
        <v>15.5</v>
      </c>
      <c r="AB44">
        <v>9</v>
      </c>
    </row>
    <row r="45" spans="1:28" ht="12.75">
      <c r="A45" s="4">
        <v>148</v>
      </c>
      <c r="B45" s="3">
        <v>2</v>
      </c>
      <c r="C45" s="3">
        <v>210</v>
      </c>
      <c r="D45" s="3">
        <v>149</v>
      </c>
      <c r="E45" s="6" t="s">
        <v>42</v>
      </c>
      <c r="F45" s="16">
        <v>15</v>
      </c>
      <c r="G45" s="6">
        <v>15</v>
      </c>
      <c r="H45" s="5">
        <v>12.5</v>
      </c>
      <c r="I45" s="5">
        <v>5</v>
      </c>
      <c r="J45" s="5">
        <v>-0.25</v>
      </c>
      <c r="K45" s="6">
        <v>1.3</v>
      </c>
      <c r="L45" s="6"/>
      <c r="M45">
        <v>14.05</v>
      </c>
      <c r="N45">
        <v>6.55</v>
      </c>
      <c r="O45" s="4">
        <v>195</v>
      </c>
      <c r="P45" s="3">
        <v>1</v>
      </c>
      <c r="Q45" s="3">
        <v>233</v>
      </c>
      <c r="R45" s="3">
        <v>195</v>
      </c>
      <c r="S45" s="6" t="s">
        <v>41</v>
      </c>
      <c r="T45" s="16">
        <v>15.8</v>
      </c>
      <c r="U45" s="6" t="s">
        <v>34</v>
      </c>
      <c r="V45" s="16">
        <v>16.4</v>
      </c>
      <c r="W45" s="16">
        <v>8.3</v>
      </c>
      <c r="X45" s="6" t="s">
        <v>34</v>
      </c>
      <c r="Y45" s="6" t="s">
        <v>34</v>
      </c>
      <c r="Z45" s="6"/>
      <c r="AA45">
        <v>16.4</v>
      </c>
      <c r="AB45">
        <v>8.3</v>
      </c>
    </row>
    <row r="46" spans="1:28" ht="12.75">
      <c r="A46" s="4">
        <v>150</v>
      </c>
      <c r="B46" s="3">
        <v>2</v>
      </c>
      <c r="C46" s="3">
        <v>172</v>
      </c>
      <c r="D46" s="3">
        <v>127</v>
      </c>
      <c r="E46" s="6" t="s">
        <v>42</v>
      </c>
      <c r="F46" s="16">
        <v>15</v>
      </c>
      <c r="G46" s="6">
        <v>15</v>
      </c>
      <c r="H46" s="5">
        <v>11.25</v>
      </c>
      <c r="I46" s="5">
        <v>4.5</v>
      </c>
      <c r="J46" s="5">
        <v>-0.75</v>
      </c>
      <c r="K46" s="6">
        <v>1.3</v>
      </c>
      <c r="L46" s="6"/>
      <c r="M46">
        <v>13.3</v>
      </c>
      <c r="N46">
        <v>6.55</v>
      </c>
      <c r="O46" s="4">
        <v>196</v>
      </c>
      <c r="P46" s="3">
        <v>1</v>
      </c>
      <c r="Q46" s="3">
        <v>233</v>
      </c>
      <c r="R46" s="3">
        <v>188</v>
      </c>
      <c r="S46" s="6" t="s">
        <v>41</v>
      </c>
      <c r="T46" s="16">
        <v>15</v>
      </c>
      <c r="U46" s="6" t="s">
        <v>34</v>
      </c>
      <c r="V46" s="16">
        <v>15.5</v>
      </c>
      <c r="W46" s="16">
        <v>8.1</v>
      </c>
      <c r="X46" s="6" t="s">
        <v>34</v>
      </c>
      <c r="Y46" s="6" t="s">
        <v>34</v>
      </c>
      <c r="Z46" s="6"/>
      <c r="AA46">
        <v>15.5</v>
      </c>
      <c r="AB46">
        <v>8.1</v>
      </c>
    </row>
    <row r="47" spans="1:28" ht="12.75">
      <c r="A47" s="4">
        <v>155</v>
      </c>
      <c r="B47" s="3">
        <v>2</v>
      </c>
      <c r="C47" s="3">
        <v>132</v>
      </c>
      <c r="D47" s="3">
        <v>112</v>
      </c>
      <c r="E47" s="6" t="s">
        <v>42</v>
      </c>
      <c r="F47" s="16">
        <v>15</v>
      </c>
      <c r="G47" s="6">
        <v>15</v>
      </c>
      <c r="H47" s="5">
        <v>11.75</v>
      </c>
      <c r="I47" s="5">
        <v>6.5</v>
      </c>
      <c r="J47" s="5">
        <v>1.25</v>
      </c>
      <c r="K47" s="6">
        <v>1.3</v>
      </c>
      <c r="L47" s="6"/>
      <c r="M47">
        <v>11.8</v>
      </c>
      <c r="N47">
        <v>6.55</v>
      </c>
      <c r="O47" s="4">
        <v>200</v>
      </c>
      <c r="P47" s="3">
        <v>1</v>
      </c>
      <c r="Q47" s="3">
        <v>205</v>
      </c>
      <c r="R47" s="3">
        <v>167</v>
      </c>
      <c r="S47" s="6" t="s">
        <v>41</v>
      </c>
      <c r="T47" s="16">
        <v>14.9</v>
      </c>
      <c r="U47" s="6" t="s">
        <v>34</v>
      </c>
      <c r="V47" s="16">
        <v>15.7</v>
      </c>
      <c r="W47" s="16">
        <v>9.1</v>
      </c>
      <c r="X47" s="6" t="s">
        <v>34</v>
      </c>
      <c r="Y47" s="6" t="s">
        <v>34</v>
      </c>
      <c r="Z47" s="6"/>
      <c r="AA47">
        <v>15.7</v>
      </c>
      <c r="AB47">
        <v>9.1</v>
      </c>
    </row>
    <row r="48" spans="1:28" ht="12.75">
      <c r="A48" s="4">
        <v>161</v>
      </c>
      <c r="B48" s="3">
        <v>2</v>
      </c>
      <c r="C48" s="3">
        <v>114</v>
      </c>
      <c r="D48" s="3">
        <v>96</v>
      </c>
      <c r="E48" s="6" t="s">
        <v>41</v>
      </c>
      <c r="F48" s="16">
        <v>9.1</v>
      </c>
      <c r="G48" s="6" t="s">
        <v>34</v>
      </c>
      <c r="H48" s="16">
        <v>8.9</v>
      </c>
      <c r="I48" s="16">
        <v>1.2</v>
      </c>
      <c r="J48" s="6" t="s">
        <v>34</v>
      </c>
      <c r="K48" s="6" t="s">
        <v>34</v>
      </c>
      <c r="L48" s="6"/>
      <c r="M48">
        <v>8.9</v>
      </c>
      <c r="N48">
        <v>1.2</v>
      </c>
      <c r="O48" s="4">
        <v>202</v>
      </c>
      <c r="P48" s="3">
        <v>1</v>
      </c>
      <c r="Q48" s="3">
        <v>193</v>
      </c>
      <c r="R48" s="3">
        <v>149</v>
      </c>
      <c r="S48" s="6" t="s">
        <v>41</v>
      </c>
      <c r="T48" s="16">
        <v>13.7</v>
      </c>
      <c r="U48" s="6" t="s">
        <v>34</v>
      </c>
      <c r="V48" s="16">
        <v>14.5</v>
      </c>
      <c r="W48" s="16">
        <v>8.5</v>
      </c>
      <c r="X48" s="6" t="s">
        <v>34</v>
      </c>
      <c r="Y48" s="6" t="s">
        <v>34</v>
      </c>
      <c r="Z48" s="6"/>
      <c r="AA48">
        <v>14.5</v>
      </c>
      <c r="AB48">
        <v>8.5</v>
      </c>
    </row>
    <row r="49" spans="1:28" ht="12.75">
      <c r="A49" s="4">
        <v>163</v>
      </c>
      <c r="B49" s="3">
        <v>2</v>
      </c>
      <c r="C49" s="3">
        <v>188</v>
      </c>
      <c r="D49" s="3">
        <v>144</v>
      </c>
      <c r="E49" s="6" t="s">
        <v>41</v>
      </c>
      <c r="F49" s="16">
        <v>16.2</v>
      </c>
      <c r="G49" s="6" t="s">
        <v>34</v>
      </c>
      <c r="H49" s="16">
        <v>14.7</v>
      </c>
      <c r="I49" s="16">
        <v>6.5</v>
      </c>
      <c r="J49" s="6" t="s">
        <v>34</v>
      </c>
      <c r="K49" s="6" t="s">
        <v>34</v>
      </c>
      <c r="L49" s="6"/>
      <c r="M49">
        <v>14.7</v>
      </c>
      <c r="N49">
        <v>6.5</v>
      </c>
      <c r="O49" s="4">
        <v>203</v>
      </c>
      <c r="P49" s="3">
        <v>1</v>
      </c>
      <c r="Q49" s="3">
        <v>187</v>
      </c>
      <c r="R49" s="3">
        <v>161</v>
      </c>
      <c r="S49" s="6" t="s">
        <v>41</v>
      </c>
      <c r="T49" s="16">
        <v>14.7</v>
      </c>
      <c r="U49" s="6" t="s">
        <v>34</v>
      </c>
      <c r="V49" s="16">
        <v>15.4</v>
      </c>
      <c r="W49" s="16">
        <v>8.8</v>
      </c>
      <c r="X49" s="6" t="s">
        <v>34</v>
      </c>
      <c r="Y49" s="6" t="s">
        <v>34</v>
      </c>
      <c r="Z49" s="6"/>
      <c r="AA49">
        <v>15.4</v>
      </c>
      <c r="AB49">
        <v>8.8</v>
      </c>
    </row>
    <row r="50" spans="1:28" ht="12.75">
      <c r="A50" s="4">
        <v>165</v>
      </c>
      <c r="B50" s="3">
        <v>2</v>
      </c>
      <c r="C50" s="3">
        <v>191</v>
      </c>
      <c r="D50" s="3">
        <v>142</v>
      </c>
      <c r="E50" s="6" t="s">
        <v>41</v>
      </c>
      <c r="F50" s="16">
        <v>16.9</v>
      </c>
      <c r="G50" s="6" t="s">
        <v>34</v>
      </c>
      <c r="H50" s="16">
        <v>16.1</v>
      </c>
      <c r="I50" s="16">
        <v>5.7</v>
      </c>
      <c r="J50" s="6"/>
      <c r="K50" s="6" t="s">
        <v>34</v>
      </c>
      <c r="L50" s="6"/>
      <c r="M50">
        <v>16.1</v>
      </c>
      <c r="N50">
        <v>5.7</v>
      </c>
      <c r="O50" s="4">
        <v>205</v>
      </c>
      <c r="P50" s="3">
        <v>1</v>
      </c>
      <c r="Q50" s="3">
        <v>245</v>
      </c>
      <c r="R50" s="3">
        <v>203</v>
      </c>
      <c r="S50" s="6" t="s">
        <v>41</v>
      </c>
      <c r="T50" s="16">
        <v>17.3</v>
      </c>
      <c r="U50" s="6" t="s">
        <v>34</v>
      </c>
      <c r="V50" s="16">
        <v>17</v>
      </c>
      <c r="W50" s="16">
        <v>8.9</v>
      </c>
      <c r="X50" s="6" t="s">
        <v>34</v>
      </c>
      <c r="Y50" s="6" t="s">
        <v>34</v>
      </c>
      <c r="Z50" s="6" t="s">
        <v>47</v>
      </c>
      <c r="AA50">
        <v>17</v>
      </c>
      <c r="AB50">
        <v>8.9</v>
      </c>
    </row>
    <row r="51" spans="1:28" ht="12.75">
      <c r="A51" s="4">
        <v>168</v>
      </c>
      <c r="B51" s="3">
        <v>2</v>
      </c>
      <c r="C51" s="3">
        <v>159</v>
      </c>
      <c r="D51" s="3">
        <v>124</v>
      </c>
      <c r="E51" s="6" t="s">
        <v>41</v>
      </c>
      <c r="F51" s="16">
        <v>13</v>
      </c>
      <c r="G51" s="6" t="s">
        <v>34</v>
      </c>
      <c r="H51" s="16">
        <v>13.9</v>
      </c>
      <c r="I51" s="16">
        <v>4.8</v>
      </c>
      <c r="J51" s="6" t="s">
        <v>34</v>
      </c>
      <c r="K51" s="6" t="s">
        <v>34</v>
      </c>
      <c r="L51" s="6"/>
      <c r="M51">
        <v>13.9</v>
      </c>
      <c r="N51">
        <v>4.8</v>
      </c>
      <c r="O51" s="4">
        <v>221</v>
      </c>
      <c r="P51" s="3">
        <v>1</v>
      </c>
      <c r="Q51" s="3">
        <v>183</v>
      </c>
      <c r="R51" s="3">
        <v>153</v>
      </c>
      <c r="S51" s="6" t="s">
        <v>41</v>
      </c>
      <c r="T51" s="16">
        <v>16.1</v>
      </c>
      <c r="U51" s="6" t="s">
        <v>34</v>
      </c>
      <c r="V51" s="16">
        <v>14.4</v>
      </c>
      <c r="W51" s="16">
        <v>8.5</v>
      </c>
      <c r="X51" s="6" t="s">
        <v>34</v>
      </c>
      <c r="Y51" s="6" t="s">
        <v>34</v>
      </c>
      <c r="Z51" s="6"/>
      <c r="AA51">
        <v>14.4</v>
      </c>
      <c r="AB51">
        <v>8.5</v>
      </c>
    </row>
    <row r="52" spans="1:28" ht="12.75">
      <c r="A52" s="4">
        <v>171</v>
      </c>
      <c r="B52" s="3">
        <v>2</v>
      </c>
      <c r="C52" s="3">
        <v>148</v>
      </c>
      <c r="D52" s="3">
        <v>119</v>
      </c>
      <c r="E52" s="6" t="s">
        <v>41</v>
      </c>
      <c r="F52" s="16">
        <v>13.6</v>
      </c>
      <c r="G52" s="6" t="s">
        <v>34</v>
      </c>
      <c r="H52" s="16">
        <v>13</v>
      </c>
      <c r="I52" s="16">
        <v>4.9</v>
      </c>
      <c r="J52" s="6" t="s">
        <v>34</v>
      </c>
      <c r="K52" s="6" t="s">
        <v>34</v>
      </c>
      <c r="L52" s="6"/>
      <c r="M52">
        <v>13</v>
      </c>
      <c r="N52">
        <v>4.9</v>
      </c>
      <c r="O52" s="4">
        <v>228</v>
      </c>
      <c r="P52" s="3">
        <v>1</v>
      </c>
      <c r="Q52" s="3">
        <v>241</v>
      </c>
      <c r="R52" s="3">
        <v>200</v>
      </c>
      <c r="S52" s="6" t="s">
        <v>41</v>
      </c>
      <c r="T52" s="16">
        <v>15.6</v>
      </c>
      <c r="U52" s="6" t="s">
        <v>34</v>
      </c>
      <c r="V52" s="16">
        <v>15.9</v>
      </c>
      <c r="W52" s="16">
        <v>9</v>
      </c>
      <c r="X52" s="6" t="s">
        <v>34</v>
      </c>
      <c r="Y52" s="6" t="s">
        <v>34</v>
      </c>
      <c r="Z52" s="6"/>
      <c r="AA52">
        <v>15.9</v>
      </c>
      <c r="AB52">
        <v>9</v>
      </c>
    </row>
    <row r="53" spans="1:28" ht="12.75">
      <c r="A53" s="4">
        <v>175</v>
      </c>
      <c r="B53" s="3">
        <v>2</v>
      </c>
      <c r="C53" s="3">
        <v>152</v>
      </c>
      <c r="D53" s="3">
        <v>116</v>
      </c>
      <c r="E53" s="6" t="s">
        <v>41</v>
      </c>
      <c r="F53" s="16">
        <v>12.8</v>
      </c>
      <c r="G53" s="6" t="s">
        <v>34</v>
      </c>
      <c r="H53" s="16">
        <v>12.5</v>
      </c>
      <c r="I53" s="16">
        <v>3.9</v>
      </c>
      <c r="J53" s="6" t="s">
        <v>34</v>
      </c>
      <c r="K53" s="6" t="s">
        <v>34</v>
      </c>
      <c r="L53" s="6"/>
      <c r="M53">
        <v>12.5</v>
      </c>
      <c r="N53">
        <v>3.9</v>
      </c>
      <c r="O53" s="4">
        <v>230</v>
      </c>
      <c r="P53" s="3">
        <v>1</v>
      </c>
      <c r="Q53" s="3">
        <v>159</v>
      </c>
      <c r="R53" s="3">
        <v>130</v>
      </c>
      <c r="S53" s="6" t="s">
        <v>41</v>
      </c>
      <c r="T53" s="16">
        <v>15</v>
      </c>
      <c r="U53" s="6" t="s">
        <v>34</v>
      </c>
      <c r="V53" s="16">
        <v>14.7</v>
      </c>
      <c r="W53" s="16">
        <v>7.8</v>
      </c>
      <c r="X53" s="6" t="s">
        <v>34</v>
      </c>
      <c r="Y53" s="6" t="s">
        <v>34</v>
      </c>
      <c r="Z53" s="6"/>
      <c r="AA53">
        <v>14.7</v>
      </c>
      <c r="AB53">
        <v>7.8</v>
      </c>
    </row>
    <row r="54" spans="1:28" ht="12.75">
      <c r="A54" s="4">
        <v>180</v>
      </c>
      <c r="B54" s="3">
        <v>2</v>
      </c>
      <c r="C54" s="3">
        <v>162</v>
      </c>
      <c r="D54" s="3">
        <v>127</v>
      </c>
      <c r="E54" s="6" t="s">
        <v>41</v>
      </c>
      <c r="F54" s="16">
        <v>15.5</v>
      </c>
      <c r="G54" s="6" t="s">
        <v>34</v>
      </c>
      <c r="H54" s="16">
        <v>13.7</v>
      </c>
      <c r="I54" s="16">
        <v>5.1</v>
      </c>
      <c r="J54" s="6" t="s">
        <v>34</v>
      </c>
      <c r="K54" s="6" t="s">
        <v>34</v>
      </c>
      <c r="L54" s="6"/>
      <c r="M54">
        <v>13.7</v>
      </c>
      <c r="N54">
        <v>5.1</v>
      </c>
      <c r="O54" s="4">
        <v>232</v>
      </c>
      <c r="P54" s="3">
        <v>1</v>
      </c>
      <c r="Q54" s="3">
        <v>220</v>
      </c>
      <c r="R54" s="3">
        <v>178</v>
      </c>
      <c r="S54" s="6" t="s">
        <v>41</v>
      </c>
      <c r="T54" s="16">
        <v>18.5</v>
      </c>
      <c r="U54" s="6" t="s">
        <v>34</v>
      </c>
      <c r="V54" s="16">
        <v>16.1</v>
      </c>
      <c r="W54" s="16">
        <v>8.9</v>
      </c>
      <c r="X54" s="6" t="s">
        <v>34</v>
      </c>
      <c r="Y54" s="6" t="s">
        <v>34</v>
      </c>
      <c r="Z54" s="6"/>
      <c r="AA54">
        <v>16.1</v>
      </c>
      <c r="AB54">
        <v>8.9</v>
      </c>
    </row>
    <row r="55" spans="1:28" ht="12.75">
      <c r="A55" s="4">
        <v>185</v>
      </c>
      <c r="B55" s="3">
        <v>2</v>
      </c>
      <c r="C55" s="3">
        <v>154</v>
      </c>
      <c r="D55" s="3">
        <v>112</v>
      </c>
      <c r="E55" s="6" t="s">
        <v>41</v>
      </c>
      <c r="F55" s="16">
        <v>12.6</v>
      </c>
      <c r="G55" s="6" t="s">
        <v>34</v>
      </c>
      <c r="H55" s="16">
        <v>11.7</v>
      </c>
      <c r="I55" s="16">
        <v>5.6</v>
      </c>
      <c r="J55" s="6" t="s">
        <v>34</v>
      </c>
      <c r="K55" s="6" t="s">
        <v>34</v>
      </c>
      <c r="L55" s="6"/>
      <c r="M55">
        <v>11.7</v>
      </c>
      <c r="N55">
        <v>5.6</v>
      </c>
      <c r="O55" s="4">
        <v>240</v>
      </c>
      <c r="P55" s="3">
        <v>1</v>
      </c>
      <c r="Q55" s="3">
        <v>133</v>
      </c>
      <c r="R55" s="3">
        <v>104</v>
      </c>
      <c r="S55" s="6" t="s">
        <v>42</v>
      </c>
      <c r="T55" s="16">
        <v>15</v>
      </c>
      <c r="U55" s="6">
        <v>15</v>
      </c>
      <c r="V55" s="5">
        <v>11.75</v>
      </c>
      <c r="W55" s="5">
        <v>6.75</v>
      </c>
      <c r="X55" s="5">
        <v>-0.3</v>
      </c>
      <c r="Y55" s="6">
        <v>1.3</v>
      </c>
      <c r="Z55" s="6"/>
      <c r="AA55">
        <v>13.35</v>
      </c>
      <c r="AB55">
        <v>8.35</v>
      </c>
    </row>
    <row r="56" spans="1:28" ht="12.75">
      <c r="A56" s="4">
        <v>191</v>
      </c>
      <c r="B56" s="3">
        <v>2</v>
      </c>
      <c r="C56" s="3">
        <v>140</v>
      </c>
      <c r="D56" s="3">
        <v>110</v>
      </c>
      <c r="E56" s="6" t="s">
        <v>41</v>
      </c>
      <c r="F56" s="16">
        <v>10.5</v>
      </c>
      <c r="G56" s="6" t="s">
        <v>34</v>
      </c>
      <c r="H56" s="16">
        <v>11.6</v>
      </c>
      <c r="I56" s="16">
        <v>5.4</v>
      </c>
      <c r="J56" s="6" t="s">
        <v>34</v>
      </c>
      <c r="K56" s="6" t="s">
        <v>34</v>
      </c>
      <c r="L56" s="6"/>
      <c r="M56">
        <v>11.6</v>
      </c>
      <c r="N56">
        <v>5.4</v>
      </c>
      <c r="O56" s="4">
        <v>241</v>
      </c>
      <c r="P56" s="3">
        <v>1</v>
      </c>
      <c r="Q56" s="3">
        <v>215</v>
      </c>
      <c r="R56" s="3">
        <v>166</v>
      </c>
      <c r="S56" s="6" t="s">
        <v>42</v>
      </c>
      <c r="T56" s="16">
        <v>15</v>
      </c>
      <c r="U56" s="6">
        <v>15</v>
      </c>
      <c r="V56" s="5">
        <v>13</v>
      </c>
      <c r="W56" s="5">
        <v>6.25</v>
      </c>
      <c r="X56" s="5">
        <v>0</v>
      </c>
      <c r="Y56" s="6">
        <v>1.3</v>
      </c>
      <c r="Z56" s="6"/>
      <c r="AA56">
        <v>14.3</v>
      </c>
      <c r="AB56">
        <v>7.55</v>
      </c>
    </row>
    <row r="57" spans="1:28" ht="12.75">
      <c r="A57" s="4">
        <v>192</v>
      </c>
      <c r="B57" s="3">
        <v>2</v>
      </c>
      <c r="C57" s="3">
        <v>152</v>
      </c>
      <c r="D57" s="3">
        <v>120</v>
      </c>
      <c r="E57" s="6" t="s">
        <v>41</v>
      </c>
      <c r="F57" s="16">
        <v>13</v>
      </c>
      <c r="G57" s="6" t="s">
        <v>34</v>
      </c>
      <c r="H57" s="16">
        <v>13.2</v>
      </c>
      <c r="I57" s="16">
        <v>6.9</v>
      </c>
      <c r="J57" s="6" t="s">
        <v>34</v>
      </c>
      <c r="K57" s="6" t="s">
        <v>34</v>
      </c>
      <c r="L57" s="6"/>
      <c r="M57">
        <v>13.2</v>
      </c>
      <c r="N57">
        <v>6.9</v>
      </c>
      <c r="O57" s="4">
        <v>255</v>
      </c>
      <c r="P57" s="3">
        <v>1</v>
      </c>
      <c r="Q57" s="3">
        <v>178</v>
      </c>
      <c r="R57" s="3">
        <v>146</v>
      </c>
      <c r="S57" s="6" t="s">
        <v>42</v>
      </c>
      <c r="T57" s="16">
        <v>15</v>
      </c>
      <c r="U57" s="6">
        <v>15</v>
      </c>
      <c r="V57" s="5">
        <v>11.75</v>
      </c>
      <c r="W57" s="5">
        <v>6.25</v>
      </c>
      <c r="X57" s="5">
        <v>0.2</v>
      </c>
      <c r="Y57" s="6">
        <v>1.3</v>
      </c>
      <c r="Z57" s="6"/>
      <c r="AA57">
        <v>12.85</v>
      </c>
      <c r="AB57">
        <v>7.35</v>
      </c>
    </row>
    <row r="58" spans="1:28" ht="12.75">
      <c r="A58" s="4">
        <v>207</v>
      </c>
      <c r="B58" s="3">
        <v>2</v>
      </c>
      <c r="C58" s="3">
        <v>192</v>
      </c>
      <c r="D58" s="3">
        <v>143</v>
      </c>
      <c r="E58" s="6" t="s">
        <v>41</v>
      </c>
      <c r="F58" s="16">
        <v>14</v>
      </c>
      <c r="G58" s="6" t="s">
        <v>34</v>
      </c>
      <c r="H58" s="16">
        <v>14.4</v>
      </c>
      <c r="I58" s="16">
        <v>6.9</v>
      </c>
      <c r="J58" s="6" t="s">
        <v>34</v>
      </c>
      <c r="K58" s="6" t="s">
        <v>34</v>
      </c>
      <c r="L58" s="6"/>
      <c r="M58">
        <v>14.4</v>
      </c>
      <c r="N58">
        <v>6.9</v>
      </c>
      <c r="O58" s="4">
        <v>258</v>
      </c>
      <c r="P58" s="3">
        <v>1</v>
      </c>
      <c r="Q58" s="3">
        <v>196</v>
      </c>
      <c r="R58" s="3">
        <v>152</v>
      </c>
      <c r="S58" s="6" t="s">
        <v>42</v>
      </c>
      <c r="T58" s="16">
        <v>15</v>
      </c>
      <c r="U58" s="6">
        <v>15</v>
      </c>
      <c r="V58" s="5">
        <v>13</v>
      </c>
      <c r="W58" s="5">
        <v>6.25</v>
      </c>
      <c r="X58" s="5">
        <v>-0.2</v>
      </c>
      <c r="Y58" s="6">
        <v>1.3</v>
      </c>
      <c r="Z58" s="6"/>
      <c r="AA58">
        <v>14.5</v>
      </c>
      <c r="AB58">
        <v>7.75</v>
      </c>
    </row>
    <row r="59" spans="1:28" ht="12.75">
      <c r="A59" s="4">
        <v>208</v>
      </c>
      <c r="B59" s="3">
        <v>2</v>
      </c>
      <c r="C59" s="3">
        <v>227</v>
      </c>
      <c r="D59" s="3">
        <v>191</v>
      </c>
      <c r="E59" s="6" t="s">
        <v>41</v>
      </c>
      <c r="F59" s="16">
        <v>16.2</v>
      </c>
      <c r="G59" s="6" t="s">
        <v>34</v>
      </c>
      <c r="H59" s="16">
        <v>15.5</v>
      </c>
      <c r="I59" s="16">
        <v>5.1</v>
      </c>
      <c r="J59" s="6" t="s">
        <v>34</v>
      </c>
      <c r="K59" s="6" t="s">
        <v>34</v>
      </c>
      <c r="L59" s="6"/>
      <c r="M59">
        <v>15.5</v>
      </c>
      <c r="N59">
        <v>5.1</v>
      </c>
      <c r="O59" s="4">
        <v>261</v>
      </c>
      <c r="P59" s="3">
        <v>1</v>
      </c>
      <c r="Q59" s="3">
        <v>136</v>
      </c>
      <c r="R59" s="3">
        <v>107</v>
      </c>
      <c r="S59" s="6" t="s">
        <v>42</v>
      </c>
      <c r="T59" s="16">
        <v>15</v>
      </c>
      <c r="U59" s="6">
        <v>15</v>
      </c>
      <c r="V59" s="5">
        <v>11.25</v>
      </c>
      <c r="W59" s="5">
        <v>6.25</v>
      </c>
      <c r="X59" s="5">
        <v>0.3</v>
      </c>
      <c r="Y59" s="6">
        <v>1.3</v>
      </c>
      <c r="Z59" s="6"/>
      <c r="AA59">
        <v>12.25</v>
      </c>
      <c r="AB59">
        <v>7.25</v>
      </c>
    </row>
    <row r="60" spans="1:14" ht="12.75">
      <c r="A60" s="4">
        <v>209</v>
      </c>
      <c r="B60" s="3">
        <v>2</v>
      </c>
      <c r="C60" s="3">
        <v>116</v>
      </c>
      <c r="D60" s="3">
        <v>93</v>
      </c>
      <c r="E60" s="6" t="s">
        <v>41</v>
      </c>
      <c r="F60" s="16">
        <v>11.5</v>
      </c>
      <c r="G60" s="6" t="s">
        <v>34</v>
      </c>
      <c r="H60" s="16">
        <v>10.7</v>
      </c>
      <c r="I60" s="16">
        <v>5.3</v>
      </c>
      <c r="J60" s="6" t="s">
        <v>34</v>
      </c>
      <c r="K60" s="6" t="s">
        <v>34</v>
      </c>
      <c r="L60" s="6" t="s">
        <v>48</v>
      </c>
      <c r="M60">
        <v>10.7</v>
      </c>
      <c r="N60">
        <v>5.3</v>
      </c>
    </row>
    <row r="61" spans="1:14" ht="12.75">
      <c r="A61" s="4">
        <v>214</v>
      </c>
      <c r="B61" s="3">
        <v>2</v>
      </c>
      <c r="C61" s="3">
        <v>233</v>
      </c>
      <c r="D61" s="3">
        <v>173</v>
      </c>
      <c r="E61" s="6" t="s">
        <v>41</v>
      </c>
      <c r="F61" s="16">
        <v>15.8</v>
      </c>
      <c r="G61" s="6" t="s">
        <v>34</v>
      </c>
      <c r="H61" s="16">
        <v>13.8</v>
      </c>
      <c r="I61" s="16">
        <v>3.6</v>
      </c>
      <c r="J61" s="6" t="s">
        <v>34</v>
      </c>
      <c r="K61" s="6" t="s">
        <v>34</v>
      </c>
      <c r="L61" s="6"/>
      <c r="M61">
        <v>13.8</v>
      </c>
      <c r="N61">
        <v>3.6</v>
      </c>
    </row>
    <row r="62" spans="1:14" ht="12.75">
      <c r="A62" s="4">
        <v>215</v>
      </c>
      <c r="B62" s="3">
        <v>2</v>
      </c>
      <c r="C62" s="3">
        <v>214</v>
      </c>
      <c r="D62" s="3">
        <v>152</v>
      </c>
      <c r="E62" s="6" t="s">
        <v>41</v>
      </c>
      <c r="F62" s="16">
        <v>14.4</v>
      </c>
      <c r="G62" s="6" t="s">
        <v>34</v>
      </c>
      <c r="H62" s="16">
        <v>13.5</v>
      </c>
      <c r="I62" s="16">
        <v>4.3</v>
      </c>
      <c r="J62" s="6" t="s">
        <v>34</v>
      </c>
      <c r="K62" s="6" t="s">
        <v>34</v>
      </c>
      <c r="L62" s="6"/>
      <c r="M62">
        <v>13.5</v>
      </c>
      <c r="N62">
        <v>4.3</v>
      </c>
    </row>
    <row r="63" spans="1:14" ht="12.75">
      <c r="A63" s="4">
        <v>216</v>
      </c>
      <c r="B63" s="3">
        <v>2</v>
      </c>
      <c r="C63" s="3">
        <v>178</v>
      </c>
      <c r="D63" s="3">
        <v>147</v>
      </c>
      <c r="E63" s="6" t="s">
        <v>41</v>
      </c>
      <c r="F63" s="16">
        <v>14.5</v>
      </c>
      <c r="G63" s="6" t="s">
        <v>34</v>
      </c>
      <c r="H63" s="16">
        <v>13.7</v>
      </c>
      <c r="I63" s="16">
        <v>3.7</v>
      </c>
      <c r="J63" s="6" t="s">
        <v>34</v>
      </c>
      <c r="K63" s="6" t="s">
        <v>34</v>
      </c>
      <c r="L63" s="6"/>
      <c r="M63">
        <v>13.7</v>
      </c>
      <c r="N63">
        <v>3.7</v>
      </c>
    </row>
    <row r="64" spans="1:14" ht="12.75">
      <c r="A64" s="4">
        <v>218</v>
      </c>
      <c r="B64" s="3">
        <v>2</v>
      </c>
      <c r="C64" s="3">
        <v>99</v>
      </c>
      <c r="D64" s="3">
        <v>80</v>
      </c>
      <c r="E64" s="6" t="s">
        <v>41</v>
      </c>
      <c r="F64" s="16">
        <v>9.1</v>
      </c>
      <c r="G64" s="6" t="s">
        <v>34</v>
      </c>
      <c r="H64" s="16">
        <v>7.2</v>
      </c>
      <c r="I64" s="16">
        <v>2.4</v>
      </c>
      <c r="J64" s="6" t="s">
        <v>34</v>
      </c>
      <c r="K64" s="6" t="s">
        <v>34</v>
      </c>
      <c r="L64" s="6"/>
      <c r="M64">
        <v>7.2</v>
      </c>
      <c r="N64">
        <v>2.4</v>
      </c>
    </row>
    <row r="65" spans="1:14" ht="12.75">
      <c r="A65" s="4">
        <v>220</v>
      </c>
      <c r="B65" s="3">
        <v>2</v>
      </c>
      <c r="C65" s="3">
        <v>237</v>
      </c>
      <c r="D65" s="3">
        <v>184</v>
      </c>
      <c r="E65" s="6" t="s">
        <v>41</v>
      </c>
      <c r="F65" s="16">
        <v>18.2</v>
      </c>
      <c r="G65" s="6" t="s">
        <v>34</v>
      </c>
      <c r="H65" s="16">
        <v>15.3</v>
      </c>
      <c r="I65" s="16">
        <v>7</v>
      </c>
      <c r="J65" s="6" t="s">
        <v>34</v>
      </c>
      <c r="K65" s="6" t="s">
        <v>34</v>
      </c>
      <c r="L65" s="6"/>
      <c r="M65">
        <v>15.3</v>
      </c>
      <c r="N65">
        <v>7</v>
      </c>
    </row>
    <row r="66" spans="1:14" ht="12.75">
      <c r="A66" s="4">
        <v>225</v>
      </c>
      <c r="B66" s="3">
        <v>2</v>
      </c>
      <c r="C66" s="3">
        <v>207</v>
      </c>
      <c r="D66" s="3">
        <v>185</v>
      </c>
      <c r="E66" s="6" t="s">
        <v>41</v>
      </c>
      <c r="F66" s="16">
        <v>14.4</v>
      </c>
      <c r="G66" s="6" t="s">
        <v>34</v>
      </c>
      <c r="H66" s="16">
        <v>16.2</v>
      </c>
      <c r="I66" s="16">
        <v>5.1</v>
      </c>
      <c r="J66" s="6" t="s">
        <v>34</v>
      </c>
      <c r="K66" s="6" t="s">
        <v>34</v>
      </c>
      <c r="L66" s="6"/>
      <c r="M66">
        <v>16.2</v>
      </c>
      <c r="N66">
        <v>5.1</v>
      </c>
    </row>
    <row r="67" spans="1:14" ht="12.75">
      <c r="A67" s="4">
        <v>226</v>
      </c>
      <c r="B67" s="3">
        <v>2</v>
      </c>
      <c r="C67" s="3">
        <v>202</v>
      </c>
      <c r="D67" s="3">
        <v>162</v>
      </c>
      <c r="E67" s="6" t="s">
        <v>41</v>
      </c>
      <c r="F67" s="16">
        <v>15.1</v>
      </c>
      <c r="G67" s="6" t="s">
        <v>34</v>
      </c>
      <c r="H67" s="16">
        <v>15.4</v>
      </c>
      <c r="I67" s="16">
        <v>5.8</v>
      </c>
      <c r="J67" s="6" t="s">
        <v>34</v>
      </c>
      <c r="K67" s="6" t="s">
        <v>34</v>
      </c>
      <c r="L67" s="6"/>
      <c r="M67">
        <v>15.4</v>
      </c>
      <c r="N67">
        <v>5.8</v>
      </c>
    </row>
    <row r="68" spans="1:14" ht="12.75">
      <c r="A68" s="4">
        <v>233</v>
      </c>
      <c r="B68" s="3">
        <v>2</v>
      </c>
      <c r="C68" s="3">
        <v>120</v>
      </c>
      <c r="D68" s="3">
        <v>102</v>
      </c>
      <c r="E68" s="6" t="s">
        <v>41</v>
      </c>
      <c r="F68" s="16">
        <v>8.1</v>
      </c>
      <c r="G68" s="6" t="s">
        <v>34</v>
      </c>
      <c r="H68" s="16">
        <v>10.9</v>
      </c>
      <c r="I68" s="16">
        <v>4.1</v>
      </c>
      <c r="J68" s="6" t="s">
        <v>34</v>
      </c>
      <c r="K68" s="6" t="s">
        <v>34</v>
      </c>
      <c r="L68" s="6"/>
      <c r="M68">
        <v>10.9</v>
      </c>
      <c r="N68">
        <v>4.1</v>
      </c>
    </row>
    <row r="69" spans="1:14" ht="12.75">
      <c r="A69" s="4">
        <v>235</v>
      </c>
      <c r="B69" s="3">
        <v>2</v>
      </c>
      <c r="C69" s="3">
        <v>173</v>
      </c>
      <c r="D69" s="3">
        <v>145</v>
      </c>
      <c r="E69" s="6" t="s">
        <v>42</v>
      </c>
      <c r="F69" s="16">
        <v>15</v>
      </c>
      <c r="G69" s="6">
        <v>15</v>
      </c>
      <c r="H69" s="5">
        <v>11.5</v>
      </c>
      <c r="I69" s="5">
        <v>3.5</v>
      </c>
      <c r="J69" s="5">
        <v>-0.8</v>
      </c>
      <c r="K69" s="6">
        <v>1.3</v>
      </c>
      <c r="L69" s="6"/>
      <c r="M69">
        <v>13.6</v>
      </c>
      <c r="N69">
        <v>5.6</v>
      </c>
    </row>
    <row r="70" spans="1:14" ht="12.75">
      <c r="A70" s="4">
        <v>237</v>
      </c>
      <c r="B70" s="3">
        <v>2</v>
      </c>
      <c r="C70" s="3">
        <v>185</v>
      </c>
      <c r="D70" s="3">
        <v>134</v>
      </c>
      <c r="E70" s="6" t="s">
        <v>42</v>
      </c>
      <c r="F70" s="16">
        <v>15</v>
      </c>
      <c r="G70" s="6">
        <v>15</v>
      </c>
      <c r="H70" s="5">
        <v>11.5</v>
      </c>
      <c r="I70" s="5">
        <v>4</v>
      </c>
      <c r="J70" s="5">
        <v>-0.3</v>
      </c>
      <c r="K70" s="6">
        <v>1.3</v>
      </c>
      <c r="L70" s="6"/>
      <c r="M70">
        <v>13.1</v>
      </c>
      <c r="N70">
        <v>5.6</v>
      </c>
    </row>
    <row r="71" spans="1:14" ht="12.75">
      <c r="A71" s="4">
        <v>239</v>
      </c>
      <c r="B71" s="3">
        <v>2</v>
      </c>
      <c r="C71" s="3">
        <v>256</v>
      </c>
      <c r="D71" s="3">
        <v>206</v>
      </c>
      <c r="E71" s="6" t="s">
        <v>42</v>
      </c>
      <c r="F71" s="16">
        <v>15</v>
      </c>
      <c r="G71" s="6">
        <v>15</v>
      </c>
      <c r="H71" s="5">
        <v>13.5</v>
      </c>
      <c r="I71" s="5">
        <v>4</v>
      </c>
      <c r="J71" s="5">
        <v>-0.25</v>
      </c>
      <c r="K71" s="6">
        <v>1.3</v>
      </c>
      <c r="L71" s="6"/>
      <c r="M71">
        <v>15.05</v>
      </c>
      <c r="N71">
        <v>5.55</v>
      </c>
    </row>
    <row r="72" spans="1:14" ht="12.75">
      <c r="A72" s="4">
        <v>242</v>
      </c>
      <c r="B72" s="3">
        <v>2</v>
      </c>
      <c r="C72" s="3">
        <v>115</v>
      </c>
      <c r="D72" s="3">
        <v>91</v>
      </c>
      <c r="E72" s="6" t="s">
        <v>42</v>
      </c>
      <c r="F72" s="16">
        <v>15</v>
      </c>
      <c r="G72" s="6">
        <v>15</v>
      </c>
      <c r="H72" s="5">
        <v>9</v>
      </c>
      <c r="I72" s="5">
        <v>3.5</v>
      </c>
      <c r="J72" s="5">
        <v>-0.25</v>
      </c>
      <c r="K72" s="6">
        <v>1.3</v>
      </c>
      <c r="L72" s="6"/>
      <c r="M72">
        <v>10.55</v>
      </c>
      <c r="N72">
        <v>5.05</v>
      </c>
    </row>
    <row r="73" spans="1:14" ht="12.75">
      <c r="A73" s="4">
        <v>246</v>
      </c>
      <c r="B73" s="3">
        <v>2</v>
      </c>
      <c r="C73" s="3">
        <v>228</v>
      </c>
      <c r="D73" s="3">
        <v>193</v>
      </c>
      <c r="E73" s="6" t="s">
        <v>42</v>
      </c>
      <c r="F73" s="16">
        <v>15</v>
      </c>
      <c r="G73" s="6">
        <v>15</v>
      </c>
      <c r="H73" s="5">
        <v>14</v>
      </c>
      <c r="I73" s="5">
        <v>4</v>
      </c>
      <c r="J73" s="5">
        <v>-0.25</v>
      </c>
      <c r="K73" s="6">
        <v>1.3</v>
      </c>
      <c r="L73" s="6"/>
      <c r="M73">
        <v>15.55</v>
      </c>
      <c r="N73">
        <v>5.55</v>
      </c>
    </row>
    <row r="74" spans="1:14" ht="12.75">
      <c r="A74" s="4">
        <v>248</v>
      </c>
      <c r="B74" s="3">
        <v>2</v>
      </c>
      <c r="C74" s="3">
        <v>206</v>
      </c>
      <c r="D74" s="3">
        <v>163</v>
      </c>
      <c r="E74" s="6" t="s">
        <v>42</v>
      </c>
      <c r="F74" s="16">
        <v>15</v>
      </c>
      <c r="G74" s="6">
        <v>15</v>
      </c>
      <c r="H74" s="5">
        <v>12.75</v>
      </c>
      <c r="I74" s="5">
        <v>4.5</v>
      </c>
      <c r="J74" s="5">
        <v>0.9</v>
      </c>
      <c r="K74" s="6">
        <v>1.3</v>
      </c>
      <c r="L74" s="6"/>
      <c r="M74">
        <v>13.15</v>
      </c>
      <c r="N74">
        <v>4.9</v>
      </c>
    </row>
    <row r="75" spans="1:14" ht="12.75">
      <c r="A75" s="4">
        <v>249</v>
      </c>
      <c r="B75" s="3">
        <v>2</v>
      </c>
      <c r="C75" s="3">
        <v>199</v>
      </c>
      <c r="D75" s="3">
        <v>158</v>
      </c>
      <c r="E75" s="6" t="s">
        <v>42</v>
      </c>
      <c r="F75" s="16">
        <v>15</v>
      </c>
      <c r="G75" s="6">
        <v>15</v>
      </c>
      <c r="H75" s="5">
        <v>13.5</v>
      </c>
      <c r="I75" s="5">
        <v>5</v>
      </c>
      <c r="J75" s="5">
        <v>-0.25</v>
      </c>
      <c r="K75" s="6">
        <v>1.3</v>
      </c>
      <c r="L75" s="6"/>
      <c r="M75">
        <v>15.05</v>
      </c>
      <c r="N75">
        <v>6.55</v>
      </c>
    </row>
    <row r="76" spans="1:14" ht="12.75">
      <c r="A76" s="4">
        <v>254</v>
      </c>
      <c r="B76" s="3">
        <v>2</v>
      </c>
      <c r="C76" s="3">
        <v>170</v>
      </c>
      <c r="D76" s="3">
        <v>113</v>
      </c>
      <c r="E76" s="6" t="s">
        <v>42</v>
      </c>
      <c r="F76" s="16">
        <v>15</v>
      </c>
      <c r="G76" s="6">
        <v>15</v>
      </c>
      <c r="H76" s="5">
        <v>10.75</v>
      </c>
      <c r="I76" s="5">
        <v>1.5</v>
      </c>
      <c r="J76" s="5">
        <v>0.2</v>
      </c>
      <c r="K76" s="6">
        <v>1.3</v>
      </c>
      <c r="L76" s="6"/>
      <c r="M76">
        <v>11.85</v>
      </c>
      <c r="N76">
        <v>2.6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Ilkka Korpela</cp:lastModifiedBy>
  <cp:lastPrinted>2002-07-26T12:56:07Z</cp:lastPrinted>
  <dcterms:created xsi:type="dcterms:W3CDTF">2002-07-18T17:33:33Z</dcterms:created>
  <dcterms:modified xsi:type="dcterms:W3CDTF">2009-07-02T06:29:49Z</dcterms:modified>
  <cp:category/>
  <cp:version/>
  <cp:contentType/>
  <cp:contentStatus/>
</cp:coreProperties>
</file>